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7"/>
  <workbookPr/>
  <mc:AlternateContent xmlns:mc="http://schemas.openxmlformats.org/markup-compatibility/2006">
    <mc:Choice Requires="x15">
      <x15ac:absPath xmlns:x15ac="http://schemas.microsoft.com/office/spreadsheetml/2010/11/ac" url="\\192.168.4.20\share\02_総務企画課\フォルダ管理\大分類　2.財務\中分類　1.財政\小分類　2.調査\財政状況資料集\R5分\20250304（0314〆）令和５年度財政状況資料集の作成及び提出について\"/>
    </mc:Choice>
  </mc:AlternateContent>
  <xr:revisionPtr revIDLastSave="0" documentId="13_ncr:1_{113E0267-FC4C-4708-9B71-428D9CAB7E7C}" xr6:coauthVersionLast="36" xr6:coauthVersionMax="36" xr10:uidLastSave="{00000000-0000-0000-0000-000000000000}"/>
  <bookViews>
    <workbookView xWindow="0" yWindow="0" windowWidth="28800" windowHeight="12015"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BE36" i="10"/>
  <c r="AM36" i="10"/>
  <c r="C36" i="10"/>
  <c r="AM35" i="10"/>
  <c r="C35" i="10"/>
  <c r="AM34" i="10"/>
  <c r="C34" i="10"/>
  <c r="U34" i="10" l="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l="1"/>
  <c r="BW36" i="10" s="1"/>
  <c r="BW37" i="10" s="1"/>
  <c r="BW38" i="10" s="1"/>
  <c r="BW39" i="10" s="1"/>
  <c r="BW40" i="10" s="1"/>
  <c r="BW41" i="10" s="1"/>
  <c r="BW42" i="10" s="1"/>
  <c r="CO34" i="10"/>
  <c r="CO35" i="10" s="1"/>
  <c r="CO36" i="10" s="1"/>
</calcChain>
</file>

<file path=xl/sharedStrings.xml><?xml version="1.0" encoding="utf-8"?>
<sst xmlns="http://schemas.openxmlformats.org/spreadsheetml/2006/main" count="1115" uniqueCount="579">
  <si>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</si>
  <si>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</si>
  <si>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</si>
  <si>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</si>
  <si>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</si>
  <si>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</si>
  <si>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</si>
  <si>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</si>
  <si>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</si>
  <si>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</si>
  <si>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</si>
  <si>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</si>
  <si>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</si>
  <si>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</si>
  <si>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</si>
  <si>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</si>
  <si>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</si>
  <si>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</si>
  <si>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</si>
  <si>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</si>
  <si>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</si>
  <si>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</si>
  <si>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</si>
  <si>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</si>
  <si>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</si>
  <si>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</si>
  <si>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</si>
  <si>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</si>
  <si>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</si>
  <si>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</si>
  <si>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</si>
  <si>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</si>
  <si>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</si>
  <si>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</si>
  <si>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</si>
  <si>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</si>
  <si>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</si>
  <si>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</si>
  <si>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</si>
  <si>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</si>
  <si>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</si>
  <si>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</si>
  <si>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</si>
  <si>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</si>
  <si>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</si>
  <si>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</si>
  <si>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</si>
  <si>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</si>
  <si>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</si>
  <si>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</si>
  <si>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</si>
  <si>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</si>
  <si>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</si>
  <si>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</si>
  <si>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</si>
  <si>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</si>
  <si>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</si>
  <si>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</si>
  <si>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</si>
  <si>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</si>
  <si>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</si>
  <si>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</si>
  <si>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</si>
  <si>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</si>
  <si>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</si>
  <si>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</si>
  <si>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</si>
  <si>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</si>
  <si>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</si>
  <si>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</si>
  <si>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</si>
  <si>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</si>
  <si>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</si>
  <si>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</si>
  <si>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</si>
  <si>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</si>
  <si>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</si>
  <si>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</si>
  <si>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</si>
  <si>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</si>
  <si>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</si>
  <si>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</si>
  <si>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</si>
  <si>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</si>
  <si>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</si>
  <si>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</si>
  <si>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</si>
  <si>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</si>
  <si>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</si>
  <si>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</si>
  <si>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</si>
  <si>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</si>
  <si>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</si>
  <si>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</si>
  <si>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只見町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</si>
  <si>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</si>
  <si>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</si>
  <si>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</si>
  <si>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</si>
  <si>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</si>
  <si>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</si>
  <si>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</si>
  <si>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</si>
  <si>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</si>
  <si>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</si>
  <si>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</si>
  <si>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</si>
  <si>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</si>
  <si>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</si>
  <si>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</si>
  <si>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</si>
  <si>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</si>
  <si>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</si>
  <si>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</si>
  <si>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</si>
  <si>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</si>
  <si>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</si>
  <si>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</si>
  <si>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</si>
  <si>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</si>
  <si>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</si>
  <si>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</si>
  <si>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</si>
  <si>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</si>
  <si>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</si>
  <si>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</si>
  <si>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</si>
  <si>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</si>
  <si>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</si>
  <si>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</si>
  <si>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</si>
  <si>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</si>
  <si>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</si>
  <si>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</si>
  <si>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</si>
  <si>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</si>
  <si>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</si>
  <si>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</si>
  <si>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</si>
  <si>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</si>
  <si>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</si>
  <si>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</si>
  <si>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6"/>
  </si>
  <si>
    <t>うち日本人(％)</t>
    <phoneticPr fontId="5"/>
  </si>
  <si>
    <t>-3.6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</si>
  <si>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</si>
  <si>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</si>
  <si>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</si>
  <si>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</si>
  <si>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</si>
  <si>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</si>
  <si>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</si>
  <si>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</si>
  <si>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</si>
  <si>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</si>
  <si>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</si>
  <si>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</si>
  <si>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</si>
  <si>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</si>
  <si>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</si>
  <si>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</si>
  <si>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</si>
  <si>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</si>
  <si>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</si>
  <si>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</si>
  <si>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</si>
  <si>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</si>
  <si>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</si>
  <si>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</si>
  <si>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</si>
  <si>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</si>
  <si>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</si>
  <si>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</si>
  <si>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</si>
  <si>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</si>
  <si>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</si>
  <si>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</si>
  <si>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</si>
  <si>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</si>
  <si>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</si>
  <si>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</si>
  <si>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</si>
  <si>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</si>
  <si>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</si>
  <si>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</si>
  <si>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</si>
  <si>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</si>
  <si>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</si>
  <si>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</si>
  <si>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</si>
  <si>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</si>
  <si>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</si>
  <si>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</si>
  <si>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</si>
  <si>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</si>
  <si>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</si>
  <si>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</si>
  <si>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</si>
  <si>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</si>
  <si>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</si>
  <si>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</si>
  <si>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</si>
  <si>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</si>
  <si>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</si>
  <si>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福島県只見町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</si>
  <si>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</si>
  <si>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</si>
  <si>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</si>
  <si>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</si>
  <si>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</si>
  <si>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</si>
  <si>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</si>
  <si>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</si>
  <si>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</si>
  <si>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</si>
  <si>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</si>
  <si>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</si>
  <si>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</si>
  <si>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</si>
  <si>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</si>
  <si>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</si>
  <si>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</si>
  <si>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</si>
  <si>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</si>
  <si>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</si>
  <si>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</si>
  <si>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</si>
  <si>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</si>
  <si>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</si>
  <si>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</si>
  <si>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</si>
  <si>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</si>
  <si>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</si>
  <si>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</si>
  <si>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</si>
  <si>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</si>
  <si>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</si>
  <si>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</si>
  <si>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</si>
  <si>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</si>
  <si>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</si>
  <si>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</si>
  <si>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</si>
  <si>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</si>
  <si>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</si>
  <si>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</si>
  <si>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</si>
  <si>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</si>
  <si>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</si>
  <si>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</si>
  <si>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</si>
  <si>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</si>
  <si>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</si>
  <si>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</si>
  <si>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</si>
  <si>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</si>
  <si>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</si>
  <si>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</si>
  <si>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</si>
  <si>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</si>
  <si>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</si>
  <si>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</si>
  <si>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</si>
  <si>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</si>
  <si>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</si>
  <si>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</si>
  <si>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</si>
  <si>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</si>
  <si>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</si>
  <si>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</si>
  <si>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</si>
  <si>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</si>
  <si>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</si>
  <si>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</si>
  <si>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</si>
  <si>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</si>
  <si>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</si>
  <si>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</si>
  <si>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</si>
  <si>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</si>
  <si>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</si>
  <si>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</si>
  <si>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</si>
  <si>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</si>
  <si>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</si>
  <si>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</si>
  <si>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</si>
  <si>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</si>
  <si>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</si>
  <si>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</si>
  <si>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</si>
  <si>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</si>
  <si>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</si>
  <si>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</si>
  <si>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</si>
  <si>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</si>
  <si>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</si>
  <si>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</si>
  <si>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</si>
  <si>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</si>
  <si>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</si>
  <si>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</si>
  <si>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</si>
  <si>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</si>
  <si>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</si>
  <si>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</si>
  <si>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</si>
  <si>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</si>
  <si>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</si>
  <si>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</si>
  <si>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</si>
  <si>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</si>
  <si>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</si>
  <si>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</si>
  <si>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</si>
  <si>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</si>
  <si>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</si>
  <si>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</si>
  <si>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</si>
  <si>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</si>
  <si>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</si>
  <si>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</si>
  <si>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</si>
  <si>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</si>
  <si>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</si>
  <si>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</si>
  <si>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</si>
  <si>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</si>
  <si>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</si>
  <si>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</si>
  <si>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</si>
  <si>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</si>
  <si>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</si>
  <si>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</si>
  <si>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</si>
  <si>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</si>
  <si>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</si>
  <si>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</si>
  <si>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</si>
  <si>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</si>
  <si>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</si>
  <si>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</si>
  <si>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</si>
  <si>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</si>
  <si>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</si>
  <si>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</si>
  <si>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</si>
  <si>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</si>
  <si>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</si>
  <si>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</si>
  <si>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</si>
  <si>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</si>
  <si>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</si>
  <si>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</si>
  <si>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</si>
  <si>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福島県只見町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</si>
  <si>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</si>
  <si>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</si>
  <si>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</si>
  <si>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</si>
  <si>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</si>
  <si>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</si>
  <si>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</si>
  <si>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</si>
  <si>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</si>
  <si>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</si>
  <si>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</si>
  <si>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</si>
  <si>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</si>
  <si>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</si>
  <si>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</si>
  <si>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</si>
  <si>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</si>
  <si>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</si>
  <si>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</si>
  <si>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</si>
  <si>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</si>
  <si>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</si>
  <si>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</si>
  <si>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</si>
  <si>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</si>
  <si>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</si>
  <si>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</si>
  <si>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</si>
  <si>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</si>
  <si>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</si>
  <si>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</si>
  <si>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</si>
  <si>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</si>
  <si>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只見町国民健康保険事業特別会計</t>
    <phoneticPr fontId="5"/>
  </si>
  <si>
    <t>只見町国民健康保険施設特別会計</t>
    <phoneticPr fontId="5"/>
  </si>
  <si>
    <t>只見町後期高齢者医療特別会計</t>
    <phoneticPr fontId="5"/>
  </si>
  <si>
    <t>只見町介護保険事業特別会計</t>
    <phoneticPr fontId="5"/>
  </si>
  <si>
    <t>只見町介護老人保健施設特別会計</t>
    <phoneticPr fontId="5"/>
  </si>
  <si>
    <t>只見町地域包括支援センター特別会計</t>
    <phoneticPr fontId="5"/>
  </si>
  <si>
    <t>只見町簡易水道特別会計</t>
    <phoneticPr fontId="5"/>
  </si>
  <si>
    <t>法非適用企業</t>
    <phoneticPr fontId="5"/>
  </si>
  <si>
    <t>只見町集落排水事業特別会計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</si>
  <si>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</si>
  <si>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</si>
  <si>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</si>
  <si>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</si>
  <si>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</si>
  <si>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</si>
  <si>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</si>
  <si>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</si>
  <si>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</si>
  <si>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</si>
  <si>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</si>
  <si>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</si>
  <si>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</si>
  <si>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</si>
  <si>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</si>
  <si>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</si>
  <si>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</si>
  <si>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</si>
  <si>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</si>
  <si>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</si>
  <si>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</si>
  <si>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</si>
  <si>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</si>
  <si>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</si>
  <si>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</si>
  <si>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</si>
  <si>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</si>
  <si>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</si>
  <si>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</si>
  <si>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</si>
  <si>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</si>
  <si>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</si>
  <si>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</si>
  <si>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</si>
  <si>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</si>
  <si>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</si>
  <si>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</si>
  <si>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</si>
  <si>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</si>
  <si>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</si>
  <si>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</si>
  <si>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</si>
  <si>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</si>
  <si>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</si>
  <si>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</si>
  <si>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</si>
  <si>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</si>
  <si>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</si>
  <si>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</si>
  <si>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</si>
  <si>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</si>
  <si>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</si>
  <si>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</si>
  <si>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</si>
  <si>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</si>
  <si>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</si>
  <si>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</si>
  <si>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</si>
  <si>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</si>
  <si>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</si>
  <si>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</si>
  <si>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</si>
  <si>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</si>
  <si>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</si>
  <si>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</si>
  <si>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</si>
  <si>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</si>
  <si>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</si>
  <si>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</si>
  <si>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</si>
  <si>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</si>
  <si>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</si>
  <si>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</si>
  <si>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</si>
  <si>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</si>
  <si>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</si>
  <si>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</si>
  <si>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</si>
  <si>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</si>
  <si>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</si>
  <si>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</si>
  <si>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</si>
  <si>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</si>
  <si>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</si>
  <si>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</si>
  <si>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</si>
  <si>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</si>
  <si>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</si>
  <si>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</si>
  <si>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</si>
  <si>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</si>
  <si>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</si>
  <si>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</si>
  <si>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</si>
  <si>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</si>
  <si>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</si>
  <si>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</si>
  <si>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</si>
  <si>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</si>
  <si>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</si>
  <si>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</si>
  <si>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</si>
  <si>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</si>
  <si>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</si>
  <si>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</si>
  <si>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</si>
  <si>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</si>
  <si>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</si>
  <si>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</si>
  <si>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</si>
  <si>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</si>
  <si>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</si>
  <si>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</si>
  <si>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</si>
  <si>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</si>
  <si>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</si>
  <si>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</si>
  <si>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</si>
  <si>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</si>
  <si>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</si>
  <si>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</si>
  <si>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</si>
  <si>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</si>
  <si>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</si>
  <si>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</si>
  <si>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</si>
  <si>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</si>
  <si>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</si>
  <si>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</si>
  <si>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</si>
  <si>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</si>
  <si>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</si>
  <si>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</si>
  <si>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</si>
  <si>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</si>
  <si>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0.01</t>
  </si>
  <si>
    <t>▲ 1.35</t>
  </si>
  <si>
    <t>一般会計</t>
  </si>
  <si>
    <t>只見町集落排水事業特別会計</t>
  </si>
  <si>
    <t>只見町簡易水道特別会計</t>
  </si>
  <si>
    <t>只見町介護保険事業特別会計</t>
  </si>
  <si>
    <t>只見町国民健康保険事業特別会計</t>
  </si>
  <si>
    <t>只見町国民健康保険施設特別会計</t>
  </si>
  <si>
    <t>只見町後期高齢者医療特別会計</t>
  </si>
  <si>
    <t>只見町介護老人保健施設特別会計</t>
  </si>
  <si>
    <t>その他会計（赤字）</t>
  </si>
  <si>
    <t>その他会計（黒字）</t>
  </si>
  <si>
    <t>R01</t>
    <phoneticPr fontId="5"/>
  </si>
  <si>
    <t>R02</t>
    <phoneticPr fontId="5"/>
  </si>
  <si>
    <t>R03</t>
    <phoneticPr fontId="5"/>
  </si>
  <si>
    <t>R04</t>
    <phoneticPr fontId="5"/>
  </si>
  <si>
    <t>R05</t>
    <phoneticPr fontId="5"/>
  </si>
  <si>
    <t>福島県市町村総合事務組合　一般会計</t>
    <rPh sb="0" eb="2">
      <t>フクシマ</t>
    </rPh>
    <rPh sb="2" eb="3">
      <t>ケン</t>
    </rPh>
    <rPh sb="3" eb="6">
      <t>シチョウソン</t>
    </rPh>
    <rPh sb="6" eb="8">
      <t>ソウゴウ</t>
    </rPh>
    <rPh sb="8" eb="10">
      <t>ジム</t>
    </rPh>
    <rPh sb="10" eb="12">
      <t>クミアイ</t>
    </rPh>
    <rPh sb="13" eb="15">
      <t>イッパン</t>
    </rPh>
    <rPh sb="15" eb="17">
      <t>カイケイ</t>
    </rPh>
    <phoneticPr fontId="10"/>
  </si>
  <si>
    <t>福島県市町村総合事務組合　消防補償等特別会計</t>
    <rPh sb="0" eb="2">
      <t>フクシマ</t>
    </rPh>
    <rPh sb="2" eb="3">
      <t>ケン</t>
    </rPh>
    <rPh sb="3" eb="6">
      <t>シチョウソン</t>
    </rPh>
    <rPh sb="6" eb="8">
      <t>ソウゴウ</t>
    </rPh>
    <rPh sb="8" eb="10">
      <t>ジム</t>
    </rPh>
    <rPh sb="10" eb="12">
      <t>クミアイ</t>
    </rPh>
    <rPh sb="13" eb="17">
      <t>ショウボウホショウ</t>
    </rPh>
    <rPh sb="17" eb="18">
      <t>トウ</t>
    </rPh>
    <rPh sb="18" eb="22">
      <t>トクベツカイケイ</t>
    </rPh>
    <phoneticPr fontId="10"/>
  </si>
  <si>
    <t>福島県市町村総合事務組合　消防賞じゅつ金特別会計</t>
    <rPh sb="0" eb="3">
      <t>フクシマケン</t>
    </rPh>
    <rPh sb="3" eb="6">
      <t>シチョウソン</t>
    </rPh>
    <rPh sb="6" eb="12">
      <t>ソウゴウジムクミアイ</t>
    </rPh>
    <rPh sb="13" eb="15">
      <t>ショウボウ</t>
    </rPh>
    <rPh sb="15" eb="16">
      <t>ショウ</t>
    </rPh>
    <rPh sb="19" eb="20">
      <t>キン</t>
    </rPh>
    <rPh sb="20" eb="24">
      <t>トクベツカイケイ</t>
    </rPh>
    <phoneticPr fontId="10"/>
  </si>
  <si>
    <t>福島県市町村総合事務組合　非常勤職員公務災害補償特別会計</t>
    <rPh sb="0" eb="6">
      <t>フクシマケンシチョウソン</t>
    </rPh>
    <rPh sb="6" eb="12">
      <t>ソウゴウジムクミアイ</t>
    </rPh>
    <rPh sb="13" eb="16">
      <t>ヒジョウキン</t>
    </rPh>
    <rPh sb="16" eb="18">
      <t>ショクイン</t>
    </rPh>
    <rPh sb="18" eb="24">
      <t>コウムサイガイホショウ</t>
    </rPh>
    <rPh sb="24" eb="28">
      <t>トクベツカイケイ</t>
    </rPh>
    <phoneticPr fontId="10"/>
  </si>
  <si>
    <t>福島県市町村総合事務組合　自治会館管理特別会計</t>
    <rPh sb="0" eb="12">
      <t>フクシマケンシチョウソンソウゴウジムクミアイ</t>
    </rPh>
    <rPh sb="13" eb="17">
      <t>ジチカイカン</t>
    </rPh>
    <rPh sb="17" eb="23">
      <t>カンリトクベツカイケイ</t>
    </rPh>
    <phoneticPr fontId="10"/>
  </si>
  <si>
    <t>南会津地方広域市町村圏組合　一般会計</t>
    <rPh sb="0" eb="3">
      <t>ミナミアイヅ</t>
    </rPh>
    <rPh sb="3" eb="13">
      <t>チホウコウイキシチョウソンケンクミアイ</t>
    </rPh>
    <rPh sb="14" eb="18">
      <t>イッパンカイケイ</t>
    </rPh>
    <phoneticPr fontId="10"/>
  </si>
  <si>
    <t>福島県後期高齢者医療広域連合　一般会計</t>
    <rPh sb="0" eb="3">
      <t>フクシマケン</t>
    </rPh>
    <rPh sb="3" eb="7">
      <t>コウキコウレイ</t>
    </rPh>
    <rPh sb="7" eb="8">
      <t>シャ</t>
    </rPh>
    <rPh sb="8" eb="10">
      <t>イリョウ</t>
    </rPh>
    <rPh sb="10" eb="14">
      <t>コウイキレンゴウ</t>
    </rPh>
    <rPh sb="15" eb="19">
      <t>イッパンカイケイ</t>
    </rPh>
    <phoneticPr fontId="10"/>
  </si>
  <si>
    <t>福島県後期高齢者医療広域連合　後期高齢者医療特別会計</t>
    <rPh sb="0" eb="3">
      <t>フクシマケン</t>
    </rPh>
    <rPh sb="3" eb="7">
      <t>コウキコウレイ</t>
    </rPh>
    <rPh sb="7" eb="8">
      <t>シャ</t>
    </rPh>
    <rPh sb="8" eb="10">
      <t>イリョウ</t>
    </rPh>
    <rPh sb="10" eb="14">
      <t>コウイキレンゴウ</t>
    </rPh>
    <rPh sb="15" eb="20">
      <t>コウキコウレイシャ</t>
    </rPh>
    <rPh sb="20" eb="22">
      <t>イリョウ</t>
    </rPh>
    <rPh sb="22" eb="26">
      <t>トクベツカイケイ</t>
    </rPh>
    <phoneticPr fontId="10"/>
  </si>
  <si>
    <t>‐</t>
    <phoneticPr fontId="2"/>
  </si>
  <si>
    <t>‐</t>
    <phoneticPr fontId="2"/>
  </si>
  <si>
    <t>-</t>
    <phoneticPr fontId="2"/>
  </si>
  <si>
    <t>‐</t>
    <phoneticPr fontId="2"/>
  </si>
  <si>
    <t>株式会社会津ただみ振興公社</t>
    <rPh sb="0" eb="4">
      <t>カブシキカイシャ</t>
    </rPh>
    <rPh sb="4" eb="6">
      <t>アイヅ</t>
    </rPh>
    <rPh sb="9" eb="13">
      <t>シンコウコウシャ</t>
    </rPh>
    <phoneticPr fontId="2"/>
  </si>
  <si>
    <t>株式会社季の郷湯ら里</t>
    <rPh sb="0" eb="4">
      <t>カブシキカイシャ</t>
    </rPh>
    <rPh sb="4" eb="5">
      <t>キ</t>
    </rPh>
    <rPh sb="6" eb="7">
      <t>サト</t>
    </rPh>
    <rPh sb="7" eb="8">
      <t>ユ</t>
    </rPh>
    <rPh sb="9" eb="10">
      <t>リ</t>
    </rPh>
    <phoneticPr fontId="2"/>
  </si>
  <si>
    <t>只見特産株式会社</t>
    <rPh sb="0" eb="4">
      <t>タダミトクサン</t>
    </rPh>
    <rPh sb="4" eb="8">
      <t>カブシキカイシャ</t>
    </rPh>
    <phoneticPr fontId="2"/>
  </si>
  <si>
    <t>-</t>
    <phoneticPr fontId="2"/>
  </si>
  <si>
    <t>-</t>
    <phoneticPr fontId="2"/>
  </si>
  <si>
    <t>-</t>
    <phoneticPr fontId="2"/>
  </si>
  <si>
    <t>‐</t>
    <phoneticPr fontId="2"/>
  </si>
  <si>
    <t>‐</t>
    <phoneticPr fontId="2"/>
  </si>
  <si>
    <t>‐</t>
    <phoneticPr fontId="2"/>
  </si>
  <si>
    <t>南会津地方環境衛生組合　一般会計</t>
    <rPh sb="0" eb="5">
      <t>ミナミアイヅチホウ</t>
    </rPh>
    <rPh sb="5" eb="11">
      <t>カンキョウエイセイクミアイ</t>
    </rPh>
    <rPh sb="12" eb="16">
      <t>イッパンカイケイ</t>
    </rPh>
    <phoneticPr fontId="10"/>
  </si>
  <si>
    <t>‐</t>
    <phoneticPr fontId="2"/>
  </si>
  <si>
    <t>‐</t>
    <phoneticPr fontId="2"/>
  </si>
  <si>
    <t>公共施設等再生整備基金</t>
    <rPh sb="0" eb="2">
      <t>コウキョウ</t>
    </rPh>
    <rPh sb="2" eb="5">
      <t>シセツトウ</t>
    </rPh>
    <rPh sb="5" eb="9">
      <t>サイセイセイビ</t>
    </rPh>
    <rPh sb="9" eb="11">
      <t>キキン</t>
    </rPh>
    <phoneticPr fontId="5"/>
  </si>
  <si>
    <t>地域振興基金</t>
    <rPh sb="0" eb="4">
      <t>チイキシンコウ</t>
    </rPh>
    <rPh sb="4" eb="6">
      <t>キキン</t>
    </rPh>
    <phoneticPr fontId="2"/>
  </si>
  <si>
    <t>観光施設等整備基金</t>
    <rPh sb="0" eb="5">
      <t>カンコウシセツトウ</t>
    </rPh>
    <rPh sb="5" eb="9">
      <t>セイビキキン</t>
    </rPh>
    <phoneticPr fontId="2"/>
  </si>
  <si>
    <t>教育施設等整備基金</t>
    <rPh sb="0" eb="5">
      <t>キョウイクシセツトウ</t>
    </rPh>
    <rPh sb="5" eb="9">
      <t>セイビキキン</t>
    </rPh>
    <phoneticPr fontId="2"/>
  </si>
  <si>
    <t>ＪＲ只見線ゆめ基金</t>
    <rPh sb="2" eb="5">
      <t>タダミセン</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</si>
</sst>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5F5C-4E3D-BB05-B337DB4579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314040</c:v>
                </c:pt>
                <c:pt idx="1">
                  <c:v>249786</c:v>
                </c:pt>
                <c:pt idx="2">
                  <c:v>178704</c:v>
                </c:pt>
                <c:pt idx="3">
                  <c:v>246148</c:v>
                </c:pt>
                <c:pt idx="4">
                  <c:v>176516</c:v>
                </c:pt>
              </c:numCache>
            </c:numRef>
          </c:val>
          <c:smooth val="0"/>
          <c:extLst>
            <c:ext xmlns:c16="http://schemas.microsoft.com/office/drawing/2014/chart" uri="{C3380CC4-5D6E-409C-BE32-E72D297353CC}">
              <c16:uniqueId val="{00000001-5F5C-4E3D-BB05-B337DB4579DC}"/>
            </c:ext>
          </c:extLst>
        </c:ser>
        <c:dLbls>
          <c:showLegendKey val="0"/>
          <c:showVal val="0"/>
          <c:showCatName val="0"/>
          <c:showSerName val="0"/>
          <c:showPercent val="0"/>
          <c:showBubbleSize val="0"/>
        </c:dLbls>
        <c:marker val="1"/>
        <c:smooth val="0"/>
        <c:axId val="434964960"/>
        <c:axId val="434966528"/>
      </c:lineChart>
      <c:catAx>
        <c:axId val="434964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4966528"/>
        <c:crosses val="autoZero"/>
        <c:auto val="1"/>
        <c:lblAlgn val="ctr"/>
        <c:lblOffset val="100"/>
        <c:tickLblSkip val="1"/>
        <c:tickMarkSkip val="1"/>
        <c:noMultiLvlLbl val="0"/>
      </c:catAx>
      <c:valAx>
        <c:axId val="43496652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4964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2.27</c:v>
                </c:pt>
                <c:pt idx="1">
                  <c:v>3.33</c:v>
                </c:pt>
                <c:pt idx="2">
                  <c:v>2.2599999999999998</c:v>
                </c:pt>
                <c:pt idx="3">
                  <c:v>2.35</c:v>
                </c:pt>
                <c:pt idx="4">
                  <c:v>2.62</c:v>
                </c:pt>
              </c:numCache>
            </c:numRef>
          </c:val>
          <c:extLst>
            <c:ext xmlns:c16="http://schemas.microsoft.com/office/drawing/2014/chart" uri="{C3380CC4-5D6E-409C-BE32-E72D297353CC}">
              <c16:uniqueId val="{00000000-F46F-4FC7-9E48-8E0FFE4BF3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30.87</c:v>
                </c:pt>
                <c:pt idx="1">
                  <c:v>25.8</c:v>
                </c:pt>
                <c:pt idx="2">
                  <c:v>25.01</c:v>
                </c:pt>
                <c:pt idx="3">
                  <c:v>26.43</c:v>
                </c:pt>
                <c:pt idx="4">
                  <c:v>27.51</c:v>
                </c:pt>
              </c:numCache>
            </c:numRef>
          </c:val>
          <c:extLst>
            <c:ext xmlns:c16="http://schemas.microsoft.com/office/drawing/2014/chart" uri="{C3380CC4-5D6E-409C-BE32-E72D297353CC}">
              <c16:uniqueId val="{00000001-F46F-4FC7-9E48-8E0FFE4BF377}"/>
            </c:ext>
          </c:extLst>
        </c:ser>
        <c:dLbls>
          <c:showLegendKey val="0"/>
          <c:showVal val="0"/>
          <c:showCatName val="0"/>
          <c:showSerName val="0"/>
          <c:showPercent val="0"/>
          <c:showBubbleSize val="0"/>
        </c:dLbls>
        <c:gapWidth val="250"/>
        <c:overlap val="100"/>
        <c:axId val="434965744"/>
        <c:axId val="434963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-0.01</c:v>
                </c:pt>
                <c:pt idx="1">
                  <c:v>-1.35</c:v>
                </c:pt>
                <c:pt idx="2">
                  <c:v>0.63</c:v>
                </c:pt>
                <c:pt idx="3">
                  <c:v>1.54</c:v>
                </c:pt>
                <c:pt idx="4">
                  <c:v>0.28000000000000003</c:v>
                </c:pt>
              </c:numCache>
            </c:numRef>
          </c:val>
          <c:smooth val="0"/>
          <c:extLst>
            <c:ext xmlns:c16="http://schemas.microsoft.com/office/drawing/2014/chart" uri="{C3380CC4-5D6E-409C-BE32-E72D297353CC}">
              <c16:uniqueId val="{00000002-F46F-4FC7-9E48-8E0FFE4BF377}"/>
            </c:ext>
          </c:extLst>
        </c:ser>
        <c:dLbls>
          <c:showLegendKey val="0"/>
          <c:showVal val="0"/>
          <c:showCatName val="0"/>
          <c:showSerName val="0"/>
          <c:showPercent val="0"/>
          <c:showBubbleSize val="0"/>
        </c:dLbls>
        <c:marker val="1"/>
        <c:smooth val="0"/>
        <c:axId val="434965744"/>
        <c:axId val="434963392"/>
      </c:lineChart>
      <c:catAx>
        <c:axId val="43496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4963392"/>
        <c:crosses val="autoZero"/>
        <c:auto val="1"/>
        <c:lblAlgn val="ctr"/>
        <c:lblOffset val="100"/>
        <c:tickLblSkip val="1"/>
        <c:tickMarkSkip val="1"/>
        <c:noMultiLvlLbl val="0"/>
      </c:catAx>
      <c:valAx>
        <c:axId val="434963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496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5E2-4829-833C-AD0DDA84D2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E2-4829-833C-AD0DDA84D2F9}"/>
            </c:ext>
          </c:extLst>
        </c:ser>
        <c:ser>
          <c:idx val="2"/>
          <c:order val="2"/>
          <c:tx>
            <c:strRef>
              <c:f>データシート!$A$29</c:f>
              <c:strCache>
                <c:ptCount val="1"/>
                <c:pt idx="0">
                  <c:v>只見町介護老人保健施設特別会計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5E2-4829-833C-AD0DDA84D2F9}"/>
            </c:ext>
          </c:extLst>
        </c:ser>
        <c:ser>
          <c:idx val="3"/>
          <c:order val="3"/>
          <c:tx>
            <c:strRef>
              <c:f>データシート!$A$30</c:f>
              <c:strCache>
                <c:ptCount val="1"/>
                <c:pt idx="0">
                  <c:v>只見町後期高齢者医療特別会計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5E2-4829-833C-AD0DDA84D2F9}"/>
            </c:ext>
          </c:extLst>
        </c:ser>
        <c:ser>
          <c:idx val="4"/>
          <c:order val="4"/>
          <c:tx>
            <c:strRef>
              <c:f>データシート!$A$31</c:f>
              <c:strCache>
                <c:ptCount val="1"/>
                <c:pt idx="0">
                  <c:v>只見町国民健康保険施設特別会計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4-75E2-4829-833C-AD0DDA84D2F9}"/>
            </c:ext>
          </c:extLst>
        </c:ser>
        <c:ser>
          <c:idx val="5"/>
          <c:order val="5"/>
          <c:tx>
            <c:strRef>
              <c:f>データシート!$A$32</c:f>
              <c:strCache>
                <c:ptCount val="1"/>
                <c:pt idx="0">
                  <c:v>只見町国民健康保険事業特別会計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0.01</c:v>
                </c:pt>
                <c:pt idx="4">
                  <c:v>#N/A</c:v>
                </c:pt>
                <c:pt idx="5">
                  <c:v>0</c:v>
                </c:pt>
                <c:pt idx="6">
                  <c:v>#N/A</c:v>
                </c:pt>
                <c:pt idx="7">
                  <c:v>0</c:v>
                </c:pt>
                <c:pt idx="8">
                  <c:v>#N/A</c:v>
                </c:pt>
                <c:pt idx="9">
                  <c:v>0.03</c:v>
                </c:pt>
              </c:numCache>
            </c:numRef>
          </c:val>
          <c:extLst>
            <c:ext xmlns:c16="http://schemas.microsoft.com/office/drawing/2014/chart" uri="{C3380CC4-5D6E-409C-BE32-E72D297353CC}">
              <c16:uniqueId val="{00000005-75E2-4829-833C-AD0DDA84D2F9}"/>
            </c:ext>
          </c:extLst>
        </c:ser>
        <c:ser>
          <c:idx val="6"/>
          <c:order val="6"/>
          <c:tx>
            <c:strRef>
              <c:f>データシート!$A$33</c:f>
              <c:strCache>
                <c:ptCount val="1"/>
                <c:pt idx="0">
                  <c:v>只見町介護保険事業特別会計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0.13</c:v>
                </c:pt>
                <c:pt idx="2">
                  <c:v>#N/A</c:v>
                </c:pt>
                <c:pt idx="3">
                  <c:v>0.04</c:v>
                </c:pt>
                <c:pt idx="4">
                  <c:v>#N/A</c:v>
                </c:pt>
                <c:pt idx="5">
                  <c:v>0.28999999999999998</c:v>
                </c:pt>
                <c:pt idx="6">
                  <c:v>#N/A</c:v>
                </c:pt>
                <c:pt idx="7">
                  <c:v>0.49</c:v>
                </c:pt>
                <c:pt idx="8">
                  <c:v>#N/A</c:v>
                </c:pt>
                <c:pt idx="9">
                  <c:v>0.14000000000000001</c:v>
                </c:pt>
              </c:numCache>
            </c:numRef>
          </c:val>
          <c:extLst>
            <c:ext xmlns:c16="http://schemas.microsoft.com/office/drawing/2014/chart" uri="{C3380CC4-5D6E-409C-BE32-E72D297353CC}">
              <c16:uniqueId val="{00000006-75E2-4829-833C-AD0DDA84D2F9}"/>
            </c:ext>
          </c:extLst>
        </c:ser>
        <c:ser>
          <c:idx val="7"/>
          <c:order val="7"/>
          <c:tx>
            <c:strRef>
              <c:f>データシート!$A$34</c:f>
              <c:strCache>
                <c:ptCount val="1"/>
                <c:pt idx="0">
                  <c:v>只見町簡易水道特別会計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0.01</c:v>
                </c:pt>
                <c:pt idx="2">
                  <c:v>#N/A</c:v>
                </c:pt>
                <c:pt idx="3">
                  <c:v>0.01</c:v>
                </c:pt>
                <c:pt idx="4">
                  <c:v>#N/A</c:v>
                </c:pt>
                <c:pt idx="5">
                  <c:v>0</c:v>
                </c:pt>
                <c:pt idx="6">
                  <c:v>#N/A</c:v>
                </c:pt>
                <c:pt idx="7">
                  <c:v>0.01</c:v>
                </c:pt>
                <c:pt idx="8">
                  <c:v>#N/A</c:v>
                </c:pt>
                <c:pt idx="9">
                  <c:v>0.85</c:v>
                </c:pt>
              </c:numCache>
            </c:numRef>
          </c:val>
          <c:extLst>
            <c:ext xmlns:c16="http://schemas.microsoft.com/office/drawing/2014/chart" uri="{C3380CC4-5D6E-409C-BE32-E72D297353CC}">
              <c16:uniqueId val="{00000007-75E2-4829-833C-AD0DDA84D2F9}"/>
            </c:ext>
          </c:extLst>
        </c:ser>
        <c:ser>
          <c:idx val="8"/>
          <c:order val="8"/>
          <c:tx>
            <c:strRef>
              <c:f>データシート!$A$35</c:f>
              <c:strCache>
                <c:ptCount val="1"/>
                <c:pt idx="0">
                  <c:v>只見町集落排水事業特別会計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0.01</c:v>
                </c:pt>
                <c:pt idx="2">
                  <c:v>#N/A</c:v>
                </c:pt>
                <c:pt idx="3">
                  <c:v>0</c:v>
                </c:pt>
                <c:pt idx="4">
                  <c:v>#N/A</c:v>
                </c:pt>
                <c:pt idx="5">
                  <c:v>0.01</c:v>
                </c:pt>
                <c:pt idx="6">
                  <c:v>#N/A</c:v>
                </c:pt>
                <c:pt idx="7">
                  <c:v>7.0000000000000007E-2</c:v>
                </c:pt>
                <c:pt idx="8">
                  <c:v>#N/A</c:v>
                </c:pt>
                <c:pt idx="9">
                  <c:v>1.68</c:v>
                </c:pt>
              </c:numCache>
            </c:numRef>
          </c:val>
          <c:extLst>
            <c:ext xmlns:c16="http://schemas.microsoft.com/office/drawing/2014/chart" uri="{C3380CC4-5D6E-409C-BE32-E72D297353CC}">
              <c16:uniqueId val="{00000008-75E2-4829-833C-AD0DDA84D2F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2.27</c:v>
                </c:pt>
                <c:pt idx="2">
                  <c:v>#N/A</c:v>
                </c:pt>
                <c:pt idx="3">
                  <c:v>3.33</c:v>
                </c:pt>
                <c:pt idx="4">
                  <c:v>#N/A</c:v>
                </c:pt>
                <c:pt idx="5">
                  <c:v>2.0099999999999998</c:v>
                </c:pt>
                <c:pt idx="6">
                  <c:v>#N/A</c:v>
                </c:pt>
                <c:pt idx="7">
                  <c:v>2.35</c:v>
                </c:pt>
                <c:pt idx="8">
                  <c:v>#N/A</c:v>
                </c:pt>
                <c:pt idx="9">
                  <c:v>2.62</c:v>
                </c:pt>
              </c:numCache>
            </c:numRef>
          </c:val>
          <c:extLst>
            <c:ext xmlns:c16="http://schemas.microsoft.com/office/drawing/2014/chart" uri="{C3380CC4-5D6E-409C-BE32-E72D297353CC}">
              <c16:uniqueId val="{00000009-75E2-4829-833C-AD0DDA84D2F9}"/>
            </c:ext>
          </c:extLst>
        </c:ser>
        <c:dLbls>
          <c:showLegendKey val="0"/>
          <c:showVal val="0"/>
          <c:showCatName val="0"/>
          <c:showSerName val="0"/>
          <c:showPercent val="0"/>
          <c:showBubbleSize val="0"/>
        </c:dLbls>
        <c:gapWidth val="150"/>
        <c:overlap val="100"/>
        <c:axId val="451094640"/>
        <c:axId val="451096992"/>
      </c:barChart>
      <c:catAx>
        <c:axId val="451094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1096992"/>
        <c:crosses val="autoZero"/>
        <c:auto val="1"/>
        <c:lblAlgn val="ctr"/>
        <c:lblOffset val="100"/>
        <c:tickLblSkip val="1"/>
        <c:tickMarkSkip val="1"/>
        <c:noMultiLvlLbl val="0"/>
      </c:catAx>
      <c:valAx>
        <c:axId val="451096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1094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560</c:v>
                </c:pt>
                <c:pt idx="5">
                  <c:v>579</c:v>
                </c:pt>
                <c:pt idx="8">
                  <c:v>624</c:v>
                </c:pt>
                <c:pt idx="11">
                  <c:v>665</c:v>
                </c:pt>
                <c:pt idx="14">
                  <c:v>691</c:v>
                </c:pt>
              </c:numCache>
            </c:numRef>
          </c:val>
          <c:extLst>
            <c:ext xmlns:c16="http://schemas.microsoft.com/office/drawing/2014/chart" uri="{C3380CC4-5D6E-409C-BE32-E72D297353CC}">
              <c16:uniqueId val="{00000000-327D-4378-9A01-95749260E9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7D-4378-9A01-95749260E9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0</c:v>
                </c:pt>
                <c:pt idx="12">
                  <c:v>1</c:v>
                </c:pt>
              </c:numCache>
            </c:numRef>
          </c:val>
          <c:extLst>
            <c:ext xmlns:c16="http://schemas.microsoft.com/office/drawing/2014/chart" uri="{C3380CC4-5D6E-409C-BE32-E72D297353CC}">
              <c16:uniqueId val="{00000002-327D-4378-9A01-95749260E9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7D-4378-9A01-95749260E9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159</c:v>
                </c:pt>
                <c:pt idx="3">
                  <c:v>163</c:v>
                </c:pt>
                <c:pt idx="6">
                  <c:v>163</c:v>
                </c:pt>
                <c:pt idx="9">
                  <c:v>168</c:v>
                </c:pt>
                <c:pt idx="12">
                  <c:v>172</c:v>
                </c:pt>
              </c:numCache>
            </c:numRef>
          </c:val>
          <c:extLst>
            <c:ext xmlns:c16="http://schemas.microsoft.com/office/drawing/2014/chart" uri="{C3380CC4-5D6E-409C-BE32-E72D297353CC}">
              <c16:uniqueId val="{00000004-327D-4378-9A01-95749260E9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7D-4378-9A01-95749260E9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7D-4378-9A01-95749260E9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486</c:v>
                </c:pt>
                <c:pt idx="3">
                  <c:v>520</c:v>
                </c:pt>
                <c:pt idx="6">
                  <c:v>542</c:v>
                </c:pt>
                <c:pt idx="9">
                  <c:v>612</c:v>
                </c:pt>
                <c:pt idx="12">
                  <c:v>704</c:v>
                </c:pt>
              </c:numCache>
            </c:numRef>
          </c:val>
          <c:extLst>
            <c:ext xmlns:c16="http://schemas.microsoft.com/office/drawing/2014/chart" uri="{C3380CC4-5D6E-409C-BE32-E72D297353CC}">
              <c16:uniqueId val="{00000007-327D-4378-9A01-95749260E966}"/>
            </c:ext>
          </c:extLst>
        </c:ser>
        <c:dLbls>
          <c:showLegendKey val="0"/>
          <c:showVal val="0"/>
          <c:showCatName val="0"/>
          <c:showSerName val="0"/>
          <c:showPercent val="0"/>
          <c:showBubbleSize val="0"/>
        </c:dLbls>
        <c:gapWidth val="100"/>
        <c:overlap val="100"/>
        <c:axId val="451091896"/>
        <c:axId val="451094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86</c:v>
                </c:pt>
                <c:pt idx="2">
                  <c:v>#N/A</c:v>
                </c:pt>
                <c:pt idx="3">
                  <c:v>#N/A</c:v>
                </c:pt>
                <c:pt idx="4">
                  <c:v>105</c:v>
                </c:pt>
                <c:pt idx="5">
                  <c:v>#N/A</c:v>
                </c:pt>
                <c:pt idx="6">
                  <c:v>#N/A</c:v>
                </c:pt>
                <c:pt idx="7">
                  <c:v>82</c:v>
                </c:pt>
                <c:pt idx="8">
                  <c:v>#N/A</c:v>
                </c:pt>
                <c:pt idx="9">
                  <c:v>#N/A</c:v>
                </c:pt>
                <c:pt idx="10">
                  <c:v>115</c:v>
                </c:pt>
                <c:pt idx="11">
                  <c:v>#N/A</c:v>
                </c:pt>
                <c:pt idx="12">
                  <c:v>#N/A</c:v>
                </c:pt>
                <c:pt idx="13">
                  <c:v>186</c:v>
                </c:pt>
                <c:pt idx="14">
                  <c:v>#N/A</c:v>
                </c:pt>
              </c:numCache>
            </c:numRef>
          </c:val>
          <c:smooth val="0"/>
          <c:extLst>
            <c:ext xmlns:c16="http://schemas.microsoft.com/office/drawing/2014/chart" uri="{C3380CC4-5D6E-409C-BE32-E72D297353CC}">
              <c16:uniqueId val="{00000008-327D-4378-9A01-95749260E966}"/>
            </c:ext>
          </c:extLst>
        </c:ser>
        <c:dLbls>
          <c:showLegendKey val="0"/>
          <c:showVal val="0"/>
          <c:showCatName val="0"/>
          <c:showSerName val="0"/>
          <c:showPercent val="0"/>
          <c:showBubbleSize val="0"/>
        </c:dLbls>
        <c:marker val="1"/>
        <c:smooth val="0"/>
        <c:axId val="451091896"/>
        <c:axId val="451094248"/>
      </c:lineChart>
      <c:catAx>
        <c:axId val="451091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1094248"/>
        <c:crosses val="autoZero"/>
        <c:auto val="1"/>
        <c:lblAlgn val="ctr"/>
        <c:lblOffset val="100"/>
        <c:tickLblSkip val="1"/>
        <c:tickMarkSkip val="1"/>
        <c:noMultiLvlLbl val="0"/>
      </c:catAx>
      <c:valAx>
        <c:axId val="451094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1091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6792</c:v>
                </c:pt>
                <c:pt idx="5">
                  <c:v>7049</c:v>
                </c:pt>
                <c:pt idx="8">
                  <c:v>6904</c:v>
                </c:pt>
                <c:pt idx="11">
                  <c:v>6740</c:v>
                </c:pt>
                <c:pt idx="14">
                  <c:v>6602</c:v>
                </c:pt>
              </c:numCache>
            </c:numRef>
          </c:val>
          <c:extLst>
            <c:ext xmlns:c16="http://schemas.microsoft.com/office/drawing/2014/chart" uri="{C3380CC4-5D6E-409C-BE32-E72D297353CC}">
              <c16:uniqueId val="{00000000-2036-46A7-B598-61CB17DCB1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68</c:v>
                </c:pt>
                <c:pt idx="5">
                  <c:v>63</c:v>
                </c:pt>
                <c:pt idx="8">
                  <c:v>57</c:v>
                </c:pt>
                <c:pt idx="11">
                  <c:v>51</c:v>
                </c:pt>
                <c:pt idx="14">
                  <c:v>46</c:v>
                </c:pt>
              </c:numCache>
            </c:numRef>
          </c:val>
          <c:extLst>
            <c:ext xmlns:c16="http://schemas.microsoft.com/office/drawing/2014/chart" uri="{C3380CC4-5D6E-409C-BE32-E72D297353CC}">
              <c16:uniqueId val="{00000001-2036-46A7-B598-61CB17DCB1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5617</c:v>
                </c:pt>
                <c:pt idx="5">
                  <c:v>5890</c:v>
                </c:pt>
                <c:pt idx="8">
                  <c:v>6791</c:v>
                </c:pt>
                <c:pt idx="11">
                  <c:v>6993</c:v>
                </c:pt>
                <c:pt idx="14">
                  <c:v>7224</c:v>
                </c:pt>
              </c:numCache>
            </c:numRef>
          </c:val>
          <c:extLst>
            <c:ext xmlns:c16="http://schemas.microsoft.com/office/drawing/2014/chart" uri="{C3380CC4-5D6E-409C-BE32-E72D297353CC}">
              <c16:uniqueId val="{00000002-2036-46A7-B598-61CB17DCB1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36-46A7-B598-61CB17DCB1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36-46A7-B598-61CB17DCB1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36-46A7-B598-61CB17DCB1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407</c:v>
                </c:pt>
                <c:pt idx="3">
                  <c:v>403</c:v>
                </c:pt>
                <c:pt idx="6">
                  <c:v>369</c:v>
                </c:pt>
                <c:pt idx="9">
                  <c:v>340</c:v>
                </c:pt>
                <c:pt idx="12">
                  <c:v>462</c:v>
                </c:pt>
              </c:numCache>
            </c:numRef>
          </c:val>
          <c:extLst>
            <c:ext xmlns:c16="http://schemas.microsoft.com/office/drawing/2014/chart" uri="{C3380CC4-5D6E-409C-BE32-E72D297353CC}">
              <c16:uniqueId val="{00000006-2036-46A7-B598-61CB17DCB1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036-46A7-B598-61CB17DCB1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1836</c:v>
                </c:pt>
                <c:pt idx="3">
                  <c:v>1784</c:v>
                </c:pt>
                <c:pt idx="6">
                  <c:v>1695</c:v>
                </c:pt>
                <c:pt idx="9">
                  <c:v>1622</c:v>
                </c:pt>
                <c:pt idx="12">
                  <c:v>1595</c:v>
                </c:pt>
              </c:numCache>
            </c:numRef>
          </c:val>
          <c:extLst>
            <c:ext xmlns:c16="http://schemas.microsoft.com/office/drawing/2014/chart" uri="{C3380CC4-5D6E-409C-BE32-E72D297353CC}">
              <c16:uniqueId val="{00000008-2036-46A7-B598-61CB17DCB1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25</c:v>
                </c:pt>
                <c:pt idx="6">
                  <c:v>19</c:v>
                </c:pt>
                <c:pt idx="9">
                  <c:v>15</c:v>
                </c:pt>
                <c:pt idx="12">
                  <c:v>15</c:v>
                </c:pt>
              </c:numCache>
            </c:numRef>
          </c:val>
          <c:extLst>
            <c:ext xmlns:c16="http://schemas.microsoft.com/office/drawing/2014/chart" uri="{C3380CC4-5D6E-409C-BE32-E72D297353CC}">
              <c16:uniqueId val="{00000009-2036-46A7-B598-61CB17DCB1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6030</c:v>
                </c:pt>
                <c:pt idx="3">
                  <c:v>6398</c:v>
                </c:pt>
                <c:pt idx="6">
                  <c:v>6431</c:v>
                </c:pt>
                <c:pt idx="9">
                  <c:v>6317</c:v>
                </c:pt>
                <c:pt idx="12">
                  <c:v>6260</c:v>
                </c:pt>
              </c:numCache>
            </c:numRef>
          </c:val>
          <c:extLst>
            <c:ext xmlns:c16="http://schemas.microsoft.com/office/drawing/2014/chart" uri="{C3380CC4-5D6E-409C-BE32-E72D297353CC}">
              <c16:uniqueId val="{0000000A-2036-46A7-B598-61CB17DCB164}"/>
            </c:ext>
          </c:extLst>
        </c:ser>
        <c:dLbls>
          <c:showLegendKey val="0"/>
          <c:showVal val="0"/>
          <c:showCatName val="0"/>
          <c:showSerName val="0"/>
          <c:showPercent val="0"/>
          <c:showBubbleSize val="0"/>
        </c:dLbls>
        <c:gapWidth val="100"/>
        <c:overlap val="100"/>
        <c:axId val="451091504"/>
        <c:axId val="451095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036-46A7-B598-61CB17DCB164}"/>
            </c:ext>
          </c:extLst>
        </c:ser>
        <c:dLbls>
          <c:showLegendKey val="0"/>
          <c:showVal val="0"/>
          <c:showCatName val="0"/>
          <c:showSerName val="0"/>
          <c:showPercent val="0"/>
          <c:showBubbleSize val="0"/>
        </c:dLbls>
        <c:marker val="1"/>
        <c:smooth val="0"/>
        <c:axId val="451091504"/>
        <c:axId val="451095816"/>
      </c:lineChart>
      <c:catAx>
        <c:axId val="451091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1095816"/>
        <c:crosses val="autoZero"/>
        <c:auto val="1"/>
        <c:lblAlgn val="ctr"/>
        <c:lblOffset val="100"/>
        <c:tickLblSkip val="1"/>
        <c:tickMarkSkip val="1"/>
        <c:noMultiLvlLbl val="0"/>
      </c:catAx>
      <c:valAx>
        <c:axId val="451095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1091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967</c:v>
                </c:pt>
                <c:pt idx="1">
                  <c:v>1012</c:v>
                </c:pt>
                <c:pt idx="2">
                  <c:v>1058</c:v>
                </c:pt>
              </c:numCache>
            </c:numRef>
          </c:val>
          <c:extLst>
            <c:ext xmlns:c16="http://schemas.microsoft.com/office/drawing/2014/chart" uri="{C3380CC4-5D6E-409C-BE32-E72D297353CC}">
              <c16:uniqueId val="{00000000-08DD-4C49-89C2-EDC9BE5114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752</c:v>
                </c:pt>
                <c:pt idx="1">
                  <c:v>752</c:v>
                </c:pt>
                <c:pt idx="2">
                  <c:v>827</c:v>
                </c:pt>
              </c:numCache>
            </c:numRef>
          </c:val>
          <c:extLst>
            <c:ext xmlns:c16="http://schemas.microsoft.com/office/drawing/2014/chart" uri="{C3380CC4-5D6E-409C-BE32-E72D297353CC}">
              <c16:uniqueId val="{00000001-08DD-4C49-89C2-EDC9BE5114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4647</c:v>
                </c:pt>
                <c:pt idx="1">
                  <c:v>4778</c:v>
                </c:pt>
                <c:pt idx="2">
                  <c:v>4913</c:v>
                </c:pt>
              </c:numCache>
            </c:numRef>
          </c:val>
          <c:extLst>
            <c:ext xmlns:c16="http://schemas.microsoft.com/office/drawing/2014/chart" uri="{C3380CC4-5D6E-409C-BE32-E72D297353CC}">
              <c16:uniqueId val="{00000002-08DD-4C49-89C2-EDC9BE51144D}"/>
            </c:ext>
          </c:extLst>
        </c:ser>
        <c:dLbls>
          <c:showLegendKey val="0"/>
          <c:showVal val="0"/>
          <c:showCatName val="0"/>
          <c:showSerName val="0"/>
          <c:showPercent val="0"/>
          <c:showBubbleSize val="0"/>
        </c:dLbls>
        <c:gapWidth val="120"/>
        <c:overlap val="100"/>
        <c:axId val="451098560"/>
        <c:axId val="451092680"/>
      </c:barChart>
      <c:catAx>
        <c:axId val="45109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51092680"/>
        <c:crosses val="autoZero"/>
        <c:auto val="1"/>
        <c:lblAlgn val="ctr"/>
        <c:lblOffset val="100"/>
        <c:tickLblSkip val="1"/>
        <c:tickMarkSkip val="1"/>
        <c:noMultiLvlLbl val="0"/>
      </c:catAx>
      <c:valAx>
        <c:axId val="4510926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5109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近年は大規模施設の整備が続いたことによる投資的事業の増加により元利償還金が増加しており、数年後にピークを迎える状況である。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今後とも、緊急度・住民ニーズを的確に把握した事業の選択を行い、起債に依存しない財政運営に努める。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施設の新築や、道路・橋梁、公共施設の長寿命化など大規模な事業実施により、一般会計に係る地方債の現在高は増加している。辺地対策事業債、過疎対策事業債などの優良債の活用を図り負担の抑制に努めるとともに、起債に依存しない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また、生活環境施設等公共施設の整備のため、特定目的金への積立を行ったことにより、充当可能基金が増額となった。</a:t>
          </a:r>
          <a:r>
            <a:rPr kumimoji="1" lang="en-US" altLang="ja-JP" sz="1400">
              <a:latin typeface="ＭＳ ゴシック" pitchFamily="49" charset="-128"/>
              <a:ea typeface="ＭＳ ゴシック" pitchFamily="49" charset="-128"/>
            </a:rPr>
            <a:t>1565</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福島県只見町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生活環境施設等の整備の資金とするため、地域振興基金へ１億１千万円、減債基金へ７千５百万円、財政調整基金へ決算余剰金４千６百万円、ふるさと納税額２千６百万円を自然首都・只見応援基金へ積立てたことにより、前年より２億５千７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固定資産税をはじめ、町税収入の減少が懸念される中で、安定した財源の確保に向けた取り組みや、費用対効果を勘案した予算編成や、効率的な予算執行に努めていかなければならないが、災害等の不測の事態や大規模事業など、今後の財政需要の増大にも対応できるよう、それぞれの基金の趣旨、設置目的に従い適正な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・公共施設等再生整備基金：公共施設等の更新、改修その他の再生整備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・地域振興基金：地域福祉活動の促進と快適な生活環境施設等の整備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・観光施設等整備資金：観光施設の整備促進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・教育施設等整備基金：教育施設等の整備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・ＪＲ只見線ゆめ基金：ＪＲ只見線を未来まで存続し発展させる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・地域振興基金：将来の生活環境施設等の整備に備え、１億１千万円を積立て、ふるさと納税推進事業分として６千９百万円取り崩しを行い、全体で４千９百万円の増となった。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・観光施設等整備資金：将来の観光施設の整備に備え、１億円を積立て増となった。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・自然首都・只見応援基金：ふるさと納税額２千６百万円を積立て、基金事業として９百万円取崩しを行い、全体で１千７百万円の増となった。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災害等の不測の事態や大規模事業など、今後の財政授与王の増大にも適切に対応できるよう、それぞれの基金の趣旨、設置目的に従い適正な管理を行う。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令和４年度末の基金残高は１０億１千２百万円となっており、令和５年度の取り崩しはなく、決算余剰金４千６百万円の積立てを行ったことにより増額となった。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大規模災害への対応、税収、地方交付税の急激な減収などにも対応できるよう、引き続き標準財政規模の１０％以上の残高を確保しつつ有効に活用していく。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令和４年度の基金残高は７億５千２百万円となっており、令和５年度の取り崩しはなく、７千５百万円の積立てを行ったことにより増額となった。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毎年の償還額が７億円を超えるため、高金利の地方債の繰上償還を積極的に実施できるよう、それに備えた積立てを行う。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3,828
3,769
747.56
5,974,056
5,864,785
100,762
3,845,421
6,258,267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過疎、高齢化（令和５年度末高齢化率</a:t>
          </a:r>
          <a:r>
            <a:rPr kumimoji="1" lang="en-US" altLang="ja-JP" sz="1300">
              <a:latin typeface="ＭＳ Ｐゴシック" panose="020B0600070205080204" pitchFamily="50" charset="-128"/>
              <a:ea typeface="ＭＳ Ｐゴシック" panose="020B0600070205080204" pitchFamily="50" charset="-128"/>
            </a:rPr>
            <a:t>48.5</a:t>
          </a:r>
          <a:r>
            <a:rPr kumimoji="1" lang="ja-JP" altLang="en-US" sz="1300">
              <a:latin typeface="ＭＳ Ｐゴシック" panose="020B0600070205080204" pitchFamily="50" charset="-128"/>
              <a:ea typeface="ＭＳ Ｐゴシック" panose="020B0600070205080204" pitchFamily="50" charset="-128"/>
            </a:rPr>
            <a:t>％）、それに伴う地域産業の衰退の進行により、財政基盤が弱く、</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％と類似団体の平均を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下回っているため、義務的経費を中心に歳出の縮減に努める。また、重要な財源となる固定資産税は、大規模償却が主であるが、償却が進むことにより税収減少が予想されるため、地方税の徴収強化や家屋全棟評価によ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76623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123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60537</xdr:rowOff>
    </xdr:from>
    <xdr:to>
      <xdr:col>19</xdr:col>
      <xdr:colOff>133350</xdr:colOff>
      <xdr:row>44</xdr:row>
      <xdr:rowOff>68580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043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60537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9737</xdr:rowOff>
    </xdr:from>
    <xdr:to>
      <xdr:col>15</xdr:col>
      <xdr:colOff>133350</xdr:colOff>
      <xdr:row>44</xdr:row>
      <xdr:rowOff>111337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96114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コロナ禍で制限されていたソフト事業がウィズコロナに少しずつ移行したことや公債費の増により、前年度より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ポイント高い</a:t>
          </a:r>
          <a:r>
            <a:rPr kumimoji="1" lang="en-US" altLang="ja-JP" sz="1300">
              <a:latin typeface="ＭＳ Ｐゴシック" panose="020B0600070205080204" pitchFamily="50" charset="-128"/>
              <a:ea typeface="ＭＳ Ｐゴシック" panose="020B0600070205080204" pitchFamily="50" charset="-128"/>
            </a:rPr>
            <a:t>86.2</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た。引き続き、行財政改革に取り組み、人件費の抑制や義務的経費の削減に努めるとともに、公共施設等総合管理計画に基づき個別施設計画により、施設の再配置・長寿命化改修を進め、コストの低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12277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5370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77681</xdr:rowOff>
    </xdr:from>
    <xdr:to>
      <xdr:col>19</xdr:col>
      <xdr:colOff>133350</xdr:colOff>
      <xdr:row>61</xdr:row>
      <xdr:rowOff>95250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64681"/>
          <a:ext cx="8890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77681</xdr:rowOff>
    </xdr:from>
    <xdr:to>
      <xdr:col>15</xdr:col>
      <xdr:colOff>82550</xdr:colOff>
      <xdr:row>61</xdr:row>
      <xdr:rowOff>34925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64681"/>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138006</xdr:rowOff>
    </xdr:from>
    <xdr:to>
      <xdr:col>11</xdr:col>
      <xdr:colOff>31750</xdr:colOff>
      <xdr:row>61</xdr:row>
      <xdr:rowOff>34925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25006"/>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102675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142892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132927</xdr:rowOff>
    </xdr:from>
    <xdr:to>
      <xdr:col>23</xdr:col>
      <xdr:colOff>184150</xdr:colOff>
      <xdr:row>62</xdr:row>
      <xdr:rowOff>63077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105004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26881</xdr:rowOff>
    </xdr:from>
    <xdr:to>
      <xdr:col>15</xdr:col>
      <xdr:colOff>133350</xdr:colOff>
      <xdr:row>60</xdr:row>
      <xdr:rowOff>128481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113258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0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155575</xdr:rowOff>
    </xdr:from>
    <xdr:to>
      <xdr:col>11</xdr:col>
      <xdr:colOff>82550</xdr:colOff>
      <xdr:row>61</xdr:row>
      <xdr:rowOff>85725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95902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[607,605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135,953</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607,605</a:t>
          </a:r>
          <a:r>
            <a:rPr kumimoji="1" lang="ja-JP" altLang="en-US" sz="1300">
              <a:latin typeface="ＭＳ Ｐゴシック" panose="020B0600070205080204" pitchFamily="50" charset="-128"/>
              <a:ea typeface="ＭＳ Ｐゴシック" panose="020B0600070205080204" pitchFamily="50" charset="-128"/>
            </a:rPr>
            <a:t>円となっている。依然として高水準となっているのは、町の人口に対して広大な面積を有している影響により公共施設が広く点在していることが大きな要因と考えられ、今後も人件費の低減や施設の再配置と施設管理の委託化を進め、コスト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147132</xdr:rowOff>
    </xdr:from>
    <xdr:to>
      <xdr:col>23</xdr:col>
      <xdr:colOff>133350</xdr:colOff>
      <xdr:row>82</xdr:row>
      <xdr:rowOff>154129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06032"/>
          <a:ext cx="838200" cy="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80311</xdr:rowOff>
    </xdr:from>
    <xdr:to>
      <xdr:col>19</xdr:col>
      <xdr:colOff>133350</xdr:colOff>
      <xdr:row>82</xdr:row>
      <xdr:rowOff>147132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39211"/>
          <a:ext cx="889000" cy="6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13198</xdr:rowOff>
    </xdr:from>
    <xdr:to>
      <xdr:col>15</xdr:col>
      <xdr:colOff>82550</xdr:colOff>
      <xdr:row>82</xdr:row>
      <xdr:rowOff>80311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72098"/>
          <a:ext cx="889000" cy="6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105398</xdr:rowOff>
    </xdr:from>
    <xdr:to>
      <xdr:col>11</xdr:col>
      <xdr:colOff>31750</xdr:colOff>
      <xdr:row>82</xdr:row>
      <xdr:rowOff>13198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92848"/>
          <a:ext cx="889000" cy="7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66394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103329</xdr:rowOff>
    </xdr:from>
    <xdr:to>
      <xdr:col>23</xdr:col>
      <xdr:colOff>184150</xdr:colOff>
      <xdr:row>83</xdr:row>
      <xdr:rowOff>33479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6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75406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3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96332</xdr:rowOff>
    </xdr:from>
    <xdr:to>
      <xdr:col>19</xdr:col>
      <xdr:colOff>184150</xdr:colOff>
      <xdr:row>83</xdr:row>
      <xdr:rowOff>26482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11259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241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29511</xdr:rowOff>
    </xdr:from>
    <xdr:to>
      <xdr:col>15</xdr:col>
      <xdr:colOff>133350</xdr:colOff>
      <xdr:row>82</xdr:row>
      <xdr:rowOff>131111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115888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17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133848</xdr:rowOff>
    </xdr:from>
    <xdr:to>
      <xdr:col>11</xdr:col>
      <xdr:colOff>82550</xdr:colOff>
      <xdr:row>82</xdr:row>
      <xdr:rowOff>63998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48775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10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54598</xdr:rowOff>
    </xdr:from>
    <xdr:to>
      <xdr:col>7</xdr:col>
      <xdr:colOff>31750</xdr:colOff>
      <xdr:row>81</xdr:row>
      <xdr:rowOff>156198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4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140975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2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となっている。これは経験年数階層内職員分布の変動によるものが主であり、今後とも給与体系の適正化に努める。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155222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83289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155222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865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141816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52461"/>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128411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524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0.94</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り、町の人口に対して広大な面積を有しており、公民館や町立保育所、教育施設が広く点在しているため、引き続き退職者の補充調整や指定管理者制度の活用、施設の再配置、民間委託等の推進と職員数の適正化を図り、人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99600</xdr:rowOff>
    </xdr:from>
    <xdr:to>
      <xdr:col>81</xdr:col>
      <xdr:colOff>44450</xdr:colOff>
      <xdr:row>60</xdr:row>
      <xdr:rowOff>144844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86600"/>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95578</xdr:rowOff>
    </xdr:from>
    <xdr:to>
      <xdr:col>77</xdr:col>
      <xdr:colOff>44450</xdr:colOff>
      <xdr:row>60</xdr:row>
      <xdr:rowOff>99600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8257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83915</xdr:rowOff>
    </xdr:from>
    <xdr:to>
      <xdr:col>72</xdr:col>
      <xdr:colOff>203200</xdr:colOff>
      <xdr:row>60</xdr:row>
      <xdr:rowOff>95578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70915"/>
          <a:ext cx="8890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83915</xdr:rowOff>
    </xdr:from>
    <xdr:to>
      <xdr:col>68</xdr:col>
      <xdr:colOff>152400</xdr:colOff>
      <xdr:row>60</xdr:row>
      <xdr:rowOff>84720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70915"/>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133367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94044</xdr:rowOff>
    </xdr:from>
    <xdr:to>
      <xdr:col>81</xdr:col>
      <xdr:colOff>95250</xdr:colOff>
      <xdr:row>61</xdr:row>
      <xdr:rowOff>24194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66121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5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48800</xdr:rowOff>
    </xdr:from>
    <xdr:to>
      <xdr:col>77</xdr:col>
      <xdr:colOff>95250</xdr:colOff>
      <xdr:row>60</xdr:row>
      <xdr:rowOff>150400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135177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2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44778</xdr:rowOff>
    </xdr:from>
    <xdr:to>
      <xdr:col>73</xdr:col>
      <xdr:colOff>44450</xdr:colOff>
      <xdr:row>60</xdr:row>
      <xdr:rowOff>146378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3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131155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1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33115</xdr:rowOff>
    </xdr:from>
    <xdr:to>
      <xdr:col>68</xdr:col>
      <xdr:colOff>203200</xdr:colOff>
      <xdr:row>60</xdr:row>
      <xdr:rowOff>134715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144892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33920</xdr:rowOff>
    </xdr:from>
    <xdr:to>
      <xdr:col>64</xdr:col>
      <xdr:colOff>152400</xdr:colOff>
      <xdr:row>60</xdr:row>
      <xdr:rowOff>135520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145697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8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地方債について、繰上償還等により交際費の削減を行い、類似団体平均値を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％となった。今後は大規模な施設整備を計画しているため、有料債と基金の有効活用を図り、負担の抑制に一層努める。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46567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4022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13564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4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153670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8241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39</xdr:row>
      <xdr:rowOff>137583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137583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将来負担軽減に向けた繰上償還の実施や充当可能基金への積立を行い、将来負担比率が算定されないこととなった。</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3,828
3,769
747.56
5,974,056
5,864,785
100,762
3,845,421
6,258,267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23.2</a:t>
          </a:r>
          <a:r>
            <a:rPr kumimoji="1" lang="ja-JP" altLang="en-US" sz="1300">
              <a:latin typeface="ＭＳ Ｐゴシック" panose="020B0600070205080204" pitchFamily="50" charset="-128"/>
              <a:ea typeface="ＭＳ Ｐゴシック" panose="020B0600070205080204" pitchFamily="50" charset="-128"/>
            </a:rPr>
            <a:t>％であるが、広大な面積を有していることから、公共施設が多く点在しているため、人件費の割合が多くなる傾向にある。今後も施設の再配置、管理運営の委託化を進め、人件費の抑制に努める。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468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1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6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であるが、広大な面積により点在する施設の管理運営業務について、指定管理者等による民間委託化を推進しているため増加傾向にある。指定管理者制度移行施設のコスト削減を進め委託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755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3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43180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733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104140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78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％であるが、今後増加が見込まれるような事業の郵務を調査し見直しを進めるなど、引き続き抑制に努める。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51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22877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となっている。特別会計への繰出金の増加が大きく影響する。これまでに整備してきた農業集落排水施設や簡易水道施設の老朽化が進むことにより維持管理経費・呼応採否償還等が増加していく傾向にある。独立採算の原則に立ち適切な料金設定を行い、普通会計の負担額の縮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134620</xdr:rowOff>
    </xdr:from>
    <xdr:to>
      <xdr:col>82</xdr:col>
      <xdr:colOff>107950</xdr:colOff>
      <xdr:row>61</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421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8890</xdr:rowOff>
    </xdr:from>
    <xdr:to>
      <xdr:col>78</xdr:col>
      <xdr:colOff>69850</xdr:colOff>
      <xdr:row>61</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46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8890</xdr:rowOff>
    </xdr:from>
    <xdr:to>
      <xdr:col>73</xdr:col>
      <xdr:colOff>180975</xdr:colOff>
      <xdr:row>61</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467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61</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1854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83820</xdr:rowOff>
    </xdr:from>
    <xdr:to>
      <xdr:col>82</xdr:col>
      <xdr:colOff>158750</xdr:colOff>
      <xdr:row>61</xdr:row>
      <xdr:rowOff>13970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55897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152400</xdr:rowOff>
    </xdr:from>
    <xdr:to>
      <xdr:col>78</xdr:col>
      <xdr:colOff>120650</xdr:colOff>
      <xdr:row>61</xdr:row>
      <xdr:rowOff>82550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67327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129540</xdr:rowOff>
    </xdr:from>
    <xdr:to>
      <xdr:col>74</xdr:col>
      <xdr:colOff>31750</xdr:colOff>
      <xdr:row>61</xdr:row>
      <xdr:rowOff>59690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44467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50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144780</xdr:rowOff>
    </xdr:from>
    <xdr:to>
      <xdr:col>69</xdr:col>
      <xdr:colOff>142875</xdr:colOff>
      <xdr:row>61</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59707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％となっている。今後も補助事業の検証を行い、必要性と費用対効果の低い補助事業は見直しや廃止を行うなど適正化に努める。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809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108712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260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260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7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％となった。近年大規模な施設整備が集中したことにより、地方債の元利償還金が増加する見込みのため、優良債と基金の有効活用を図り、負担の抑制に努める。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76</xdr:row>
      <xdr:rowOff>153670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533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39370</xdr:rowOff>
    </xdr:from>
    <xdr:to>
      <xdr:col>19</xdr:col>
      <xdr:colOff>187325</xdr:colOff>
      <xdr:row>76</xdr:row>
      <xdr:rowOff>123189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695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24130</xdr:rowOff>
    </xdr:from>
    <xdr:to>
      <xdr:col>15</xdr:col>
      <xdr:colOff>98425</xdr:colOff>
      <xdr:row>76</xdr:row>
      <xdr:rowOff>39370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543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352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74947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72389</xdr:rowOff>
    </xdr:from>
    <xdr:to>
      <xdr:col>20</xdr:col>
      <xdr:colOff>38100</xdr:colOff>
      <xdr:row>77</xdr:row>
      <xdr:rowOff>2539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158766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160020</xdr:rowOff>
    </xdr:from>
    <xdr:to>
      <xdr:col>15</xdr:col>
      <xdr:colOff>149225</xdr:colOff>
      <xdr:row>76</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100347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144780</xdr:rowOff>
    </xdr:from>
    <xdr:to>
      <xdr:col>11</xdr:col>
      <xdr:colOff>60325</xdr:colOff>
      <xdr:row>76</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85107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68.5</a:t>
          </a:r>
          <a:r>
            <a:rPr kumimoji="1" lang="ja-JP" altLang="en-US" sz="1300">
              <a:latin typeface="ＭＳ Ｐゴシック" panose="020B0600070205080204" pitchFamily="50" charset="-128"/>
              <a:ea typeface="ＭＳ Ｐゴシック" panose="020B0600070205080204" pitchFamily="50" charset="-128"/>
            </a:rPr>
            <a:t>％となっている。今後も財政改革に取り組み、人件費の抑制や義務的経費の縮減に努めるとともに経常コストの削減に努める。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130811</xdr:rowOff>
    </xdr:from>
    <xdr:to>
      <xdr:col>82</xdr:col>
      <xdr:colOff>107950</xdr:colOff>
      <xdr:row>77</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6101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58437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130811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6576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77</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657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31767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157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12717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33038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105427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80011</xdr:rowOff>
    </xdr:from>
    <xdr:to>
      <xdr:col>78</xdr:col>
      <xdr:colOff>120650</xdr:colOff>
      <xdr:row>77</xdr:row>
      <xdr:rowOff>10161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166388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71138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5171</xdr:rowOff>
    </xdr:from>
    <xdr:to>
      <xdr:col>29</xdr:col>
      <xdr:colOff>127000</xdr:colOff>
      <xdr:row>16</xdr:row>
      <xdr:rowOff>72187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95996"/>
          <a:ext cx="647700" cy="67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40956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72187</xdr:rowOff>
    </xdr:from>
    <xdr:to>
      <xdr:col>26</xdr:col>
      <xdr:colOff>50800</xdr:colOff>
      <xdr:row>16</xdr:row>
      <xdr:rowOff>100760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63012"/>
          <a:ext cx="698500" cy="28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100760</xdr:rowOff>
    </xdr:from>
    <xdr:to>
      <xdr:col>22</xdr:col>
      <xdr:colOff>114300</xdr:colOff>
      <xdr:row>17</xdr:row>
      <xdr:rowOff>17826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91585"/>
          <a:ext cx="698500" cy="8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146100</xdr:rowOff>
    </xdr:from>
    <xdr:to>
      <xdr:col>18</xdr:col>
      <xdr:colOff>177800</xdr:colOff>
      <xdr:row>17</xdr:row>
      <xdr:rowOff>17826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2936925"/>
          <a:ext cx="698500" cy="43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65327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55440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125821</xdr:rowOff>
    </xdr:from>
    <xdr:to>
      <xdr:col>29</xdr:col>
      <xdr:colOff>177800</xdr:colOff>
      <xdr:row>16</xdr:row>
      <xdr:rowOff>55971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45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142348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9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21387</xdr:rowOff>
    </xdr:from>
    <xdr:to>
      <xdr:col>26</xdr:col>
      <xdr:colOff>101600</xdr:colOff>
      <xdr:row>16</xdr:row>
      <xdr:rowOff>122987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12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133164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8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49960</xdr:rowOff>
    </xdr:from>
    <xdr:to>
      <xdr:col>22</xdr:col>
      <xdr:colOff>165100</xdr:colOff>
      <xdr:row>16</xdr:row>
      <xdr:rowOff>151560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40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161737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0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138476</xdr:rowOff>
    </xdr:from>
    <xdr:to>
      <xdr:col>19</xdr:col>
      <xdr:colOff>38100</xdr:colOff>
      <xdr:row>17</xdr:row>
      <xdr:rowOff>68626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29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53403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15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95300</xdr:rowOff>
    </xdr:from>
    <xdr:to>
      <xdr:col>15</xdr:col>
      <xdr:colOff>101600</xdr:colOff>
      <xdr:row>17</xdr:row>
      <xdr:rowOff>25450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8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35627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55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133429</xdr:rowOff>
    </xdr:from>
    <xdr:to>
      <xdr:col>29</xdr:col>
      <xdr:colOff>127000</xdr:colOff>
      <xdr:row>37</xdr:row>
      <xdr:rowOff>75359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7086679"/>
          <a:ext cx="647700" cy="113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118206</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71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75359</xdr:rowOff>
    </xdr:from>
    <xdr:to>
      <xdr:col>26</xdr:col>
      <xdr:colOff>50800</xdr:colOff>
      <xdr:row>37</xdr:row>
      <xdr:rowOff>127109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7200059"/>
          <a:ext cx="698500" cy="51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246533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6856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96996</xdr:rowOff>
    </xdr:from>
    <xdr:to>
      <xdr:col>22</xdr:col>
      <xdr:colOff>114300</xdr:colOff>
      <xdr:row>37</xdr:row>
      <xdr:rowOff>127109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3606800" y="7221696"/>
          <a:ext cx="698500" cy="30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264913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96996</xdr:rowOff>
    </xdr:from>
    <xdr:to>
      <xdr:col>18</xdr:col>
      <xdr:colOff>177800</xdr:colOff>
      <xdr:row>37</xdr:row>
      <xdr:rowOff>125971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7221696"/>
          <a:ext cx="698500" cy="28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273531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285618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82629</xdr:rowOff>
    </xdr:from>
    <xdr:to>
      <xdr:col>29</xdr:col>
      <xdr:colOff>177800</xdr:colOff>
      <xdr:row>37</xdr:row>
      <xdr:rowOff>12779</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7035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270606</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88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24559</xdr:rowOff>
    </xdr:from>
    <xdr:to>
      <xdr:col>26</xdr:col>
      <xdr:colOff>101600</xdr:colOff>
      <xdr:row>37</xdr:row>
      <xdr:rowOff>126159</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149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110936</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7235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76309</xdr:rowOff>
    </xdr:from>
    <xdr:to>
      <xdr:col>22</xdr:col>
      <xdr:colOff>165100</xdr:colOff>
      <xdr:row>37</xdr:row>
      <xdr:rowOff>177909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20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162686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728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46196</xdr:rowOff>
    </xdr:from>
    <xdr:to>
      <xdr:col>19</xdr:col>
      <xdr:colOff>38100</xdr:colOff>
      <xdr:row>37</xdr:row>
      <xdr:rowOff>147796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170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132573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725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75171</xdr:rowOff>
    </xdr:from>
    <xdr:to>
      <xdr:col>15</xdr:col>
      <xdr:colOff>101600</xdr:colOff>
      <xdr:row>37</xdr:row>
      <xdr:rowOff>176771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199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161548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28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3,828
3,769
747.56
5,974,056
5,864,785
100,762
3,845,421
6,258,267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62362</xdr:rowOff>
    </xdr:from>
    <xdr:to>
      <xdr:col>24</xdr:col>
      <xdr:colOff>63500</xdr:colOff>
      <xdr:row>35</xdr:row>
      <xdr:rowOff>126094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63112"/>
          <a:ext cx="838200" cy="6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84819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126094</xdr:rowOff>
    </xdr:from>
    <xdr:to>
      <xdr:col>19</xdr:col>
      <xdr:colOff>177800</xdr:colOff>
      <xdr:row>35</xdr:row>
      <xdr:rowOff>133660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26844"/>
          <a:ext cx="889000" cy="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133660</xdr:rowOff>
    </xdr:from>
    <xdr:to>
      <xdr:col>15</xdr:col>
      <xdr:colOff>50800</xdr:colOff>
      <xdr:row>36</xdr:row>
      <xdr:rowOff>12409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34410"/>
          <a:ext cx="889000" cy="5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12409</xdr:rowOff>
    </xdr:from>
    <xdr:to>
      <xdr:col>10</xdr:col>
      <xdr:colOff>114300</xdr:colOff>
      <xdr:row>36</xdr:row>
      <xdr:rowOff>49590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84609"/>
          <a:ext cx="889000" cy="3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67960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130868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11562</xdr:rowOff>
    </xdr:from>
    <xdr:to>
      <xdr:col>24</xdr:col>
      <xdr:colOff>114300</xdr:colOff>
      <xdr:row>35</xdr:row>
      <xdr:rowOff>113162</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34439</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6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75294</xdr:rowOff>
    </xdr:from>
    <xdr:to>
      <xdr:col>20</xdr:col>
      <xdr:colOff>38100</xdr:colOff>
      <xdr:row>36</xdr:row>
      <xdr:rowOff>5444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7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21971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5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82860</xdr:rowOff>
    </xdr:from>
    <xdr:to>
      <xdr:col>15</xdr:col>
      <xdr:colOff>101600</xdr:colOff>
      <xdr:row>36</xdr:row>
      <xdr:rowOff>13010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29537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5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133059</xdr:rowOff>
    </xdr:from>
    <xdr:to>
      <xdr:col>10</xdr:col>
      <xdr:colOff>165100</xdr:colOff>
      <xdr:row>36</xdr:row>
      <xdr:rowOff>63209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3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79736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170240</xdr:rowOff>
    </xdr:from>
    <xdr:to>
      <xdr:col>6</xdr:col>
      <xdr:colOff>38100</xdr:colOff>
      <xdr:row>36</xdr:row>
      <xdr:rowOff>100390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7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116917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4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33666</xdr:rowOff>
    </xdr:from>
    <xdr:to>
      <xdr:col>24</xdr:col>
      <xdr:colOff>63500</xdr:colOff>
      <xdr:row>56</xdr:row>
      <xdr:rowOff>39886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34866"/>
          <a:ext cx="838200" cy="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35489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3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33666</xdr:rowOff>
    </xdr:from>
    <xdr:to>
      <xdr:col>19</xdr:col>
      <xdr:colOff>177800</xdr:colOff>
      <xdr:row>56</xdr:row>
      <xdr:rowOff>99596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34866"/>
          <a:ext cx="889000" cy="6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163825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7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99596</xdr:rowOff>
    </xdr:from>
    <xdr:to>
      <xdr:col>15</xdr:col>
      <xdr:colOff>50800</xdr:colOff>
      <xdr:row>56</xdr:row>
      <xdr:rowOff>111338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00796"/>
          <a:ext cx="8890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9053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78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111338</xdr:rowOff>
    </xdr:from>
    <xdr:to>
      <xdr:col>10</xdr:col>
      <xdr:colOff>114300</xdr:colOff>
      <xdr:row>56</xdr:row>
      <xdr:rowOff>117103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12538"/>
          <a:ext cx="889000" cy="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43183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69482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4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160536</xdr:rowOff>
    </xdr:from>
    <xdr:to>
      <xdr:col>24</xdr:col>
      <xdr:colOff>114300</xdr:colOff>
      <xdr:row>56</xdr:row>
      <xdr:rowOff>90686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9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11963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4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154316</xdr:rowOff>
    </xdr:from>
    <xdr:to>
      <xdr:col>20</xdr:col>
      <xdr:colOff>38100</xdr:colOff>
      <xdr:row>56</xdr:row>
      <xdr:rowOff>84466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8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100993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5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48796</xdr:rowOff>
    </xdr:from>
    <xdr:to>
      <xdr:col>15</xdr:col>
      <xdr:colOff>101600</xdr:colOff>
      <xdr:row>56</xdr:row>
      <xdr:rowOff>150396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4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166923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2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60538</xdr:rowOff>
    </xdr:from>
    <xdr:to>
      <xdr:col>10</xdr:col>
      <xdr:colOff>165100</xdr:colOff>
      <xdr:row>56</xdr:row>
      <xdr:rowOff>162138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6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7215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3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66303</xdr:rowOff>
    </xdr:from>
    <xdr:to>
      <xdr:col>6</xdr:col>
      <xdr:colOff>38100</xdr:colOff>
      <xdr:row>56</xdr:row>
      <xdr:rowOff>167903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6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12980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4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144849</xdr:rowOff>
    </xdr:from>
    <xdr:to>
      <xdr:col>24</xdr:col>
      <xdr:colOff>63500</xdr:colOff>
      <xdr:row>73</xdr:row>
      <xdr:rowOff>149497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489249"/>
          <a:ext cx="838200" cy="17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79835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81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144849</xdr:rowOff>
    </xdr:from>
    <xdr:to>
      <xdr:col>19</xdr:col>
      <xdr:colOff>177800</xdr:colOff>
      <xdr:row>73</xdr:row>
      <xdr:rowOff>72306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489249"/>
          <a:ext cx="889000" cy="9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29151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72306</xdr:rowOff>
    </xdr:from>
    <xdr:to>
      <xdr:col>15</xdr:col>
      <xdr:colOff>50800</xdr:colOff>
      <xdr:row>74</xdr:row>
      <xdr:rowOff>165053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588156"/>
          <a:ext cx="889000" cy="26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32938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165053</xdr:rowOff>
    </xdr:from>
    <xdr:to>
      <xdr:col>10</xdr:col>
      <xdr:colOff>114300</xdr:colOff>
      <xdr:row>77</xdr:row>
      <xdr:rowOff>88754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852353"/>
          <a:ext cx="889000" cy="43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15490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107027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98697</xdr:rowOff>
    </xdr:from>
    <xdr:to>
      <xdr:col>24</xdr:col>
      <xdr:colOff>114300</xdr:colOff>
      <xdr:row>74</xdr:row>
      <xdr:rowOff>28847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61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121574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46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94049</xdr:rowOff>
    </xdr:from>
    <xdr:to>
      <xdr:col>20</xdr:col>
      <xdr:colOff>38100</xdr:colOff>
      <xdr:row>73</xdr:row>
      <xdr:rowOff>24199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43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40726</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21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21506</xdr:rowOff>
    </xdr:from>
    <xdr:to>
      <xdr:col>15</xdr:col>
      <xdr:colOff>101600</xdr:colOff>
      <xdr:row>73</xdr:row>
      <xdr:rowOff>123106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53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139633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31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114253</xdr:rowOff>
    </xdr:from>
    <xdr:to>
      <xdr:col>10</xdr:col>
      <xdr:colOff>165100</xdr:colOff>
      <xdr:row>75</xdr:row>
      <xdr:rowOff>44403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80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60930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57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37954</xdr:rowOff>
    </xdr:from>
    <xdr:to>
      <xdr:col>6</xdr:col>
      <xdr:colOff>38100</xdr:colOff>
      <xdr:row>77</xdr:row>
      <xdr:rowOff>139554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156081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37706</xdr:rowOff>
    </xdr:from>
    <xdr:to>
      <xdr:col>24</xdr:col>
      <xdr:colOff>63500</xdr:colOff>
      <xdr:row>97</xdr:row>
      <xdr:rowOff>155981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68356"/>
          <a:ext cx="838200" cy="1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150000</xdr:rowOff>
    </xdr:from>
    <xdr:to>
      <xdr:col>19</xdr:col>
      <xdr:colOff>177800</xdr:colOff>
      <xdr:row>97</xdr:row>
      <xdr:rowOff>155981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609200"/>
          <a:ext cx="889000" cy="17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150000</xdr:rowOff>
    </xdr:from>
    <xdr:to>
      <xdr:col>15</xdr:col>
      <xdr:colOff>50800</xdr:colOff>
      <xdr:row>98</xdr:row>
      <xdr:rowOff>126936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09200"/>
          <a:ext cx="889000" cy="31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126936</xdr:rowOff>
    </xdr:from>
    <xdr:to>
      <xdr:col>10</xdr:col>
      <xdr:colOff>114300</xdr:colOff>
      <xdr:row>98</xdr:row>
      <xdr:rowOff>133744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29036"/>
          <a:ext cx="889000" cy="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151592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158356</xdr:rowOff>
    </xdr:from>
    <xdr:to>
      <xdr:col>24</xdr:col>
      <xdr:colOff>114300</xdr:colOff>
      <xdr:row>97</xdr:row>
      <xdr:rowOff>88506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136783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105181</xdr:rowOff>
    </xdr:from>
    <xdr:to>
      <xdr:col>20</xdr:col>
      <xdr:colOff>38100</xdr:colOff>
      <xdr:row>98</xdr:row>
      <xdr:rowOff>35331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3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26458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99200</xdr:rowOff>
    </xdr:from>
    <xdr:to>
      <xdr:col>15</xdr:col>
      <xdr:colOff>101600</xdr:colOff>
      <xdr:row>97</xdr:row>
      <xdr:rowOff>29350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20477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76136</xdr:rowOff>
    </xdr:from>
    <xdr:to>
      <xdr:col>10</xdr:col>
      <xdr:colOff>165100</xdr:colOff>
      <xdr:row>99</xdr:row>
      <xdr:rowOff>6286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7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168863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7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82944</xdr:rowOff>
    </xdr:from>
    <xdr:to>
      <xdr:col>6</xdr:col>
      <xdr:colOff>38100</xdr:colOff>
      <xdr:row>99</xdr:row>
      <xdr:rowOff>13094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4221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7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28818</xdr:rowOff>
    </xdr:from>
    <xdr:to>
      <xdr:col>55</xdr:col>
      <xdr:colOff>0</xdr:colOff>
      <xdr:row>36</xdr:row>
      <xdr:rowOff>120608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01018"/>
          <a:ext cx="838200" cy="9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120608</xdr:rowOff>
    </xdr:from>
    <xdr:to>
      <xdr:col>50</xdr:col>
      <xdr:colOff>114300</xdr:colOff>
      <xdr:row>37</xdr:row>
      <xdr:rowOff>96971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92808"/>
          <a:ext cx="889000" cy="14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83209</xdr:rowOff>
    </xdr:from>
    <xdr:to>
      <xdr:col>45</xdr:col>
      <xdr:colOff>177800</xdr:colOff>
      <xdr:row>37</xdr:row>
      <xdr:rowOff>96971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912509"/>
          <a:ext cx="889000" cy="52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83209</xdr:rowOff>
    </xdr:from>
    <xdr:to>
      <xdr:col>41</xdr:col>
      <xdr:colOff>50800</xdr:colOff>
      <xdr:row>36</xdr:row>
      <xdr:rowOff>119065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912509"/>
          <a:ext cx="889000" cy="37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61246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6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112102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62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149468</xdr:rowOff>
    </xdr:from>
    <xdr:to>
      <xdr:col>55</xdr:col>
      <xdr:colOff>50800</xdr:colOff>
      <xdr:row>36</xdr:row>
      <xdr:rowOff>79618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895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0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69808</xdr:rowOff>
    </xdr:from>
    <xdr:to>
      <xdr:col>50</xdr:col>
      <xdr:colOff>165100</xdr:colOff>
      <xdr:row>36</xdr:row>
      <xdr:rowOff>171408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4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16485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17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46171</xdr:rowOff>
    </xdr:from>
    <xdr:to>
      <xdr:col>46</xdr:col>
      <xdr:colOff>38100</xdr:colOff>
      <xdr:row>37</xdr:row>
      <xdr:rowOff>147771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8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164298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16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32409</xdr:rowOff>
    </xdr:from>
    <xdr:to>
      <xdr:col>41</xdr:col>
      <xdr:colOff>101600</xdr:colOff>
      <xdr:row>34</xdr:row>
      <xdr:rowOff>134009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8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150536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63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68265</xdr:rowOff>
    </xdr:from>
    <xdr:to>
      <xdr:col>36</xdr:col>
      <xdr:colOff>165100</xdr:colOff>
      <xdr:row>36</xdr:row>
      <xdr:rowOff>169865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4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14942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1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2379</xdr:rowOff>
    </xdr:from>
    <xdr:to>
      <xdr:col>55</xdr:col>
      <xdr:colOff>0</xdr:colOff>
      <xdr:row>58</xdr:row>
      <xdr:rowOff>78178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46479"/>
          <a:ext cx="838200" cy="7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2379</xdr:rowOff>
    </xdr:from>
    <xdr:to>
      <xdr:col>50</xdr:col>
      <xdr:colOff>114300</xdr:colOff>
      <xdr:row>58</xdr:row>
      <xdr:rowOff>75796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46479"/>
          <a:ext cx="889000" cy="7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169869</xdr:rowOff>
    </xdr:from>
    <xdr:to>
      <xdr:col>45</xdr:col>
      <xdr:colOff>177800</xdr:colOff>
      <xdr:row>58</xdr:row>
      <xdr:rowOff>75796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42519"/>
          <a:ext cx="889000" cy="7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99923</xdr:rowOff>
    </xdr:from>
    <xdr:to>
      <xdr:col>41</xdr:col>
      <xdr:colOff>50800</xdr:colOff>
      <xdr:row>57</xdr:row>
      <xdr:rowOff>169869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72573"/>
          <a:ext cx="889000" cy="6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24620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27378</xdr:rowOff>
    </xdr:from>
    <xdr:to>
      <xdr:col>55</xdr:col>
      <xdr:colOff>50800</xdr:colOff>
      <xdr:row>58</xdr:row>
      <xdr:rowOff>128978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5805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4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123029</xdr:rowOff>
    </xdr:from>
    <xdr:to>
      <xdr:col>50</xdr:col>
      <xdr:colOff>165100</xdr:colOff>
      <xdr:row>58</xdr:row>
      <xdr:rowOff>53179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9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44306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98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24996</xdr:rowOff>
    </xdr:from>
    <xdr:to>
      <xdr:col>46</xdr:col>
      <xdr:colOff>38100</xdr:colOff>
      <xdr:row>58</xdr:row>
      <xdr:rowOff>126596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6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117723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06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119069</xdr:rowOff>
    </xdr:from>
    <xdr:to>
      <xdr:col>41</xdr:col>
      <xdr:colOff>101600</xdr:colOff>
      <xdr:row>58</xdr:row>
      <xdr:rowOff>49219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40346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98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49123</xdr:rowOff>
    </xdr:from>
    <xdr:to>
      <xdr:col>36</xdr:col>
      <xdr:colOff>165100</xdr:colOff>
      <xdr:row>57</xdr:row>
      <xdr:rowOff>150723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167250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5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132548</xdr:rowOff>
    </xdr:from>
    <xdr:to>
      <xdr:col>55</xdr:col>
      <xdr:colOff>0</xdr:colOff>
      <xdr:row>78</xdr:row>
      <xdr:rowOff>91526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34198"/>
          <a:ext cx="838200" cy="13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132548</xdr:rowOff>
    </xdr:from>
    <xdr:to>
      <xdr:col>50</xdr:col>
      <xdr:colOff>114300</xdr:colOff>
      <xdr:row>78</xdr:row>
      <xdr:rowOff>120720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34198"/>
          <a:ext cx="889000" cy="15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49058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42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111413</xdr:rowOff>
    </xdr:from>
    <xdr:to>
      <xdr:col>45</xdr:col>
      <xdr:colOff>177800</xdr:colOff>
      <xdr:row>78</xdr:row>
      <xdr:rowOff>120720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13063"/>
          <a:ext cx="889000" cy="18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111413</xdr:rowOff>
    </xdr:from>
    <xdr:to>
      <xdr:col>41</xdr:col>
      <xdr:colOff>50800</xdr:colOff>
      <xdr:row>78</xdr:row>
      <xdr:rowOff>9220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13063"/>
          <a:ext cx="889000" cy="6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112954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8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116935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40726</xdr:rowOff>
    </xdr:from>
    <xdr:to>
      <xdr:col>55</xdr:col>
      <xdr:colOff>50800</xdr:colOff>
      <xdr:row>78</xdr:row>
      <xdr:rowOff>142326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1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127103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2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81748</xdr:rowOff>
    </xdr:from>
    <xdr:to>
      <xdr:col>50</xdr:col>
      <xdr:colOff>165100</xdr:colOff>
      <xdr:row>78</xdr:row>
      <xdr:rowOff>11898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8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28425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305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69920</xdr:rowOff>
    </xdr:from>
    <xdr:to>
      <xdr:col>46</xdr:col>
      <xdr:colOff>38100</xdr:colOff>
      <xdr:row>79</xdr:row>
      <xdr:rowOff>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162647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60613</xdr:rowOff>
    </xdr:from>
    <xdr:to>
      <xdr:col>41</xdr:col>
      <xdr:colOff>101600</xdr:colOff>
      <xdr:row>77</xdr:row>
      <xdr:rowOff>162213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6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7290</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303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129870</xdr:rowOff>
    </xdr:from>
    <xdr:to>
      <xdr:col>36</xdr:col>
      <xdr:colOff>165100</xdr:colOff>
      <xdr:row>78</xdr:row>
      <xdr:rowOff>60020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76547</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31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89500</xdr:rowOff>
    </xdr:from>
    <xdr:to>
      <xdr:col>55</xdr:col>
      <xdr:colOff>0</xdr:colOff>
      <xdr:row>98</xdr:row>
      <xdr:rowOff>102333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91600"/>
          <a:ext cx="838200" cy="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59689</xdr:rowOff>
    </xdr:from>
    <xdr:to>
      <xdr:col>50</xdr:col>
      <xdr:colOff>114300</xdr:colOff>
      <xdr:row>98</xdr:row>
      <xdr:rowOff>89500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61789"/>
          <a:ext cx="889000" cy="2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59689</xdr:rowOff>
    </xdr:from>
    <xdr:to>
      <xdr:col>45</xdr:col>
      <xdr:colOff>177800</xdr:colOff>
      <xdr:row>98</xdr:row>
      <xdr:rowOff>102885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61789"/>
          <a:ext cx="889000" cy="4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145211</xdr:rowOff>
    </xdr:from>
    <xdr:to>
      <xdr:col>41</xdr:col>
      <xdr:colOff>50800</xdr:colOff>
      <xdr:row>98</xdr:row>
      <xdr:rowOff>102885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75861"/>
          <a:ext cx="889000" cy="1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44442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84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51533</xdr:rowOff>
    </xdr:from>
    <xdr:to>
      <xdr:col>55</xdr:col>
      <xdr:colOff>50800</xdr:colOff>
      <xdr:row>98</xdr:row>
      <xdr:rowOff>153133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137910</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6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38700</xdr:rowOff>
    </xdr:from>
    <xdr:to>
      <xdr:col>50</xdr:col>
      <xdr:colOff>165100</xdr:colOff>
      <xdr:row>98</xdr:row>
      <xdr:rowOff>140300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4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131427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3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8889</xdr:rowOff>
    </xdr:from>
    <xdr:to>
      <xdr:col>46</xdr:col>
      <xdr:colOff>38100</xdr:colOff>
      <xdr:row>98</xdr:row>
      <xdr:rowOff>110489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101616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90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52085</xdr:rowOff>
    </xdr:from>
    <xdr:to>
      <xdr:col>41</xdr:col>
      <xdr:colOff>101600</xdr:colOff>
      <xdr:row>98</xdr:row>
      <xdr:rowOff>153685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144812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94411</xdr:rowOff>
    </xdr:from>
    <xdr:to>
      <xdr:col>36</xdr:col>
      <xdr:colOff>165100</xdr:colOff>
      <xdr:row>98</xdr:row>
      <xdr:rowOff>24561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41088</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5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97621</xdr:rowOff>
    </xdr:from>
    <xdr:to>
      <xdr:col>85</xdr:col>
      <xdr:colOff>127000</xdr:colOff>
      <xdr:row>39</xdr:row>
      <xdr:rowOff>98310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84171"/>
          <a:ext cx="8382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94927</xdr:rowOff>
    </xdr:from>
    <xdr:to>
      <xdr:col>81</xdr:col>
      <xdr:colOff>50800</xdr:colOff>
      <xdr:row>39</xdr:row>
      <xdr:rowOff>97621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81477"/>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31797</xdr:rowOff>
    </xdr:from>
    <xdr:to>
      <xdr:col>76</xdr:col>
      <xdr:colOff>114300</xdr:colOff>
      <xdr:row>39</xdr:row>
      <xdr:rowOff>94927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18347"/>
          <a:ext cx="889000" cy="6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131852</xdr:rowOff>
    </xdr:from>
    <xdr:to>
      <xdr:col>71</xdr:col>
      <xdr:colOff>177800</xdr:colOff>
      <xdr:row>39</xdr:row>
      <xdr:rowOff>31797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46952"/>
          <a:ext cx="889000" cy="7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94916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78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47510</xdr:rowOff>
    </xdr:from>
    <xdr:to>
      <xdr:col>85</xdr:col>
      <xdr:colOff>177800</xdr:colOff>
      <xdr:row>39</xdr:row>
      <xdr:rowOff>149110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7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133887</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48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46821</xdr:rowOff>
    </xdr:from>
    <xdr:to>
      <xdr:col>81</xdr:col>
      <xdr:colOff>101600</xdr:colOff>
      <xdr:row>39</xdr:row>
      <xdr:rowOff>148421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3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139548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826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44127</xdr:rowOff>
    </xdr:from>
    <xdr:to>
      <xdr:col>76</xdr:col>
      <xdr:colOff>165100</xdr:colOff>
      <xdr:row>39</xdr:row>
      <xdr:rowOff>145727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3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136854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82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152447</xdr:rowOff>
    </xdr:from>
    <xdr:to>
      <xdr:col>72</xdr:col>
      <xdr:colOff>38100</xdr:colOff>
      <xdr:row>39</xdr:row>
      <xdr:rowOff>82597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6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73724</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76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81052</xdr:rowOff>
    </xdr:from>
    <xdr:to>
      <xdr:col>67</xdr:col>
      <xdr:colOff>101600</xdr:colOff>
      <xdr:row>39</xdr:row>
      <xdr:rowOff>11202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27729</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37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61995</xdr:rowOff>
    </xdr:from>
    <xdr:to>
      <xdr:col>85</xdr:col>
      <xdr:colOff>127000</xdr:colOff>
      <xdr:row>76</xdr:row>
      <xdr:rowOff>64453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92195"/>
          <a:ext cx="8382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64453</xdr:rowOff>
    </xdr:from>
    <xdr:to>
      <xdr:col>81</xdr:col>
      <xdr:colOff>50800</xdr:colOff>
      <xdr:row>76</xdr:row>
      <xdr:rowOff>116289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094653"/>
          <a:ext cx="889000" cy="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116289</xdr:rowOff>
    </xdr:from>
    <xdr:to>
      <xdr:col>76</xdr:col>
      <xdr:colOff>114300</xdr:colOff>
      <xdr:row>77</xdr:row>
      <xdr:rowOff>3718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46489"/>
          <a:ext cx="889000" cy="5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3718</xdr:rowOff>
    </xdr:from>
    <xdr:to>
      <xdr:col>71</xdr:col>
      <xdr:colOff>177800</xdr:colOff>
      <xdr:row>77</xdr:row>
      <xdr:rowOff>28952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05368"/>
          <a:ext cx="889000" cy="2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90575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11195</xdr:rowOff>
    </xdr:from>
    <xdr:to>
      <xdr:col>85</xdr:col>
      <xdr:colOff>177800</xdr:colOff>
      <xdr:row>76</xdr:row>
      <xdr:rowOff>112795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34072</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9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13653</xdr:rowOff>
    </xdr:from>
    <xdr:to>
      <xdr:col>81</xdr:col>
      <xdr:colOff>101600</xdr:colOff>
      <xdr:row>76</xdr:row>
      <xdr:rowOff>115253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131781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81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65489</xdr:rowOff>
    </xdr:from>
    <xdr:to>
      <xdr:col>76</xdr:col>
      <xdr:colOff>165100</xdr:colOff>
      <xdr:row>76</xdr:row>
      <xdr:rowOff>167089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9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12166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87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124368</xdr:rowOff>
    </xdr:from>
    <xdr:to>
      <xdr:col>72</xdr:col>
      <xdr:colOff>38100</xdr:colOff>
      <xdr:row>77</xdr:row>
      <xdr:rowOff>54518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71045</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92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149602</xdr:rowOff>
    </xdr:from>
    <xdr:to>
      <xdr:col>67</xdr:col>
      <xdr:colOff>101600</xdr:colOff>
      <xdr:row>77</xdr:row>
      <xdr:rowOff>79752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96279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95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108077</xdr:rowOff>
    </xdr:from>
    <xdr:to>
      <xdr:col>85</xdr:col>
      <xdr:colOff>127000</xdr:colOff>
      <xdr:row>98</xdr:row>
      <xdr:rowOff>19658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38727"/>
          <a:ext cx="838200" cy="8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167977</xdr:rowOff>
    </xdr:from>
    <xdr:to>
      <xdr:col>81</xdr:col>
      <xdr:colOff>50800</xdr:colOff>
      <xdr:row>98</xdr:row>
      <xdr:rowOff>19658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455727"/>
          <a:ext cx="889000" cy="36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167977</xdr:rowOff>
    </xdr:from>
    <xdr:to>
      <xdr:col>76</xdr:col>
      <xdr:colOff>114300</xdr:colOff>
      <xdr:row>97</xdr:row>
      <xdr:rowOff>100340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455727"/>
          <a:ext cx="889000" cy="27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44865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292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84212</xdr:rowOff>
    </xdr:from>
    <xdr:to>
      <xdr:col>71</xdr:col>
      <xdr:colOff>177800</xdr:colOff>
      <xdr:row>97</xdr:row>
      <xdr:rowOff>100340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714862"/>
          <a:ext cx="889000" cy="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113118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03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53612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57277</xdr:rowOff>
    </xdr:from>
    <xdr:to>
      <xdr:col>85</xdr:col>
      <xdr:colOff>177800</xdr:colOff>
      <xdr:row>97</xdr:row>
      <xdr:rowOff>158877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8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35704</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140308</xdr:rowOff>
    </xdr:from>
    <xdr:to>
      <xdr:col>81</xdr:col>
      <xdr:colOff>101600</xdr:colOff>
      <xdr:row>98</xdr:row>
      <xdr:rowOff>70458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61585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6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117177</xdr:rowOff>
    </xdr:from>
    <xdr:to>
      <xdr:col>76</xdr:col>
      <xdr:colOff>165100</xdr:colOff>
      <xdr:row>96</xdr:row>
      <xdr:rowOff>47327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4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63854</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18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49540</xdr:rowOff>
    </xdr:from>
    <xdr:to>
      <xdr:col>72</xdr:col>
      <xdr:colOff>38100</xdr:colOff>
      <xdr:row>97</xdr:row>
      <xdr:rowOff>151140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68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142267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77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33412</xdr:rowOff>
    </xdr:from>
    <xdr:to>
      <xdr:col>67</xdr:col>
      <xdr:colOff>101600</xdr:colOff>
      <xdr:row>97</xdr:row>
      <xdr:rowOff>135012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6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151539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43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47986</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220186"/>
          <a:ext cx="889000" cy="43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47986</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220186"/>
          <a:ext cx="889000" cy="43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139107</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65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168636</xdr:rowOff>
    </xdr:from>
    <xdr:to>
      <xdr:col>102</xdr:col>
      <xdr:colOff>165100</xdr:colOff>
      <xdr:row>36</xdr:row>
      <xdr:rowOff>98786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1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115313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594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109068</xdr:rowOff>
    </xdr:from>
    <xdr:to>
      <xdr:col>116</xdr:col>
      <xdr:colOff>63500</xdr:colOff>
      <xdr:row>56</xdr:row>
      <xdr:rowOff>131950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710268"/>
          <a:ext cx="838200" cy="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54365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131950</xdr:rowOff>
    </xdr:from>
    <xdr:to>
      <xdr:col>111</xdr:col>
      <xdr:colOff>177800</xdr:colOff>
      <xdr:row>56</xdr:row>
      <xdr:rowOff>137208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733150"/>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51325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137208</xdr:rowOff>
    </xdr:from>
    <xdr:to>
      <xdr:col>107</xdr:col>
      <xdr:colOff>50800</xdr:colOff>
      <xdr:row>56</xdr:row>
      <xdr:rowOff>154079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738408"/>
          <a:ext cx="8890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39186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154079</xdr:rowOff>
    </xdr:from>
    <xdr:to>
      <xdr:col>102</xdr:col>
      <xdr:colOff>114300</xdr:colOff>
      <xdr:row>57</xdr:row>
      <xdr:rowOff>35596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755279"/>
          <a:ext cx="889000" cy="5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156618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92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102920</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87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58268</xdr:rowOff>
    </xdr:from>
    <xdr:to>
      <xdr:col>116</xdr:col>
      <xdr:colOff>114300</xdr:colOff>
      <xdr:row>56</xdr:row>
      <xdr:rowOff>159868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6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81145</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51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81150</xdr:rowOff>
    </xdr:from>
    <xdr:to>
      <xdr:col>112</xdr:col>
      <xdr:colOff>38100</xdr:colOff>
      <xdr:row>57</xdr:row>
      <xdr:rowOff>11300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68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27827</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45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86408</xdr:rowOff>
    </xdr:from>
    <xdr:to>
      <xdr:col>107</xdr:col>
      <xdr:colOff>101600</xdr:colOff>
      <xdr:row>57</xdr:row>
      <xdr:rowOff>16558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68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33085</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4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103279</xdr:rowOff>
    </xdr:from>
    <xdr:to>
      <xdr:col>102</xdr:col>
      <xdr:colOff>165100</xdr:colOff>
      <xdr:row>57</xdr:row>
      <xdr:rowOff>33429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70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49956</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4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156246</xdr:rowOff>
    </xdr:from>
    <xdr:to>
      <xdr:col>98</xdr:col>
      <xdr:colOff>38100</xdr:colOff>
      <xdr:row>57</xdr:row>
      <xdr:rowOff>86396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75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102923</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53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146517</xdr:rowOff>
    </xdr:from>
    <xdr:to>
      <xdr:col>116</xdr:col>
      <xdr:colOff>63500</xdr:colOff>
      <xdr:row>75</xdr:row>
      <xdr:rowOff>32953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833817"/>
          <a:ext cx="838200" cy="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32953</xdr:rowOff>
    </xdr:from>
    <xdr:to>
      <xdr:col>111</xdr:col>
      <xdr:colOff>177800</xdr:colOff>
      <xdr:row>75</xdr:row>
      <xdr:rowOff>77265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891703"/>
          <a:ext cx="889000" cy="4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77265</xdr:rowOff>
    </xdr:from>
    <xdr:to>
      <xdr:col>107</xdr:col>
      <xdr:colOff>50800</xdr:colOff>
      <xdr:row>75</xdr:row>
      <xdr:rowOff>102840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936015"/>
          <a:ext cx="889000" cy="2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42322</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102840</xdr:rowOff>
    </xdr:from>
    <xdr:to>
      <xdr:col>102</xdr:col>
      <xdr:colOff>114300</xdr:colOff>
      <xdr:row>75</xdr:row>
      <xdr:rowOff>129394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961590"/>
          <a:ext cx="889000" cy="2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23024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33087</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95717</xdr:rowOff>
    </xdr:from>
    <xdr:to>
      <xdr:col>116</xdr:col>
      <xdr:colOff>114300</xdr:colOff>
      <xdr:row>75</xdr:row>
      <xdr:rowOff>25867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78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118594</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3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153603</xdr:rowOff>
    </xdr:from>
    <xdr:to>
      <xdr:col>112</xdr:col>
      <xdr:colOff>38100</xdr:colOff>
      <xdr:row>75</xdr:row>
      <xdr:rowOff>83753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84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100280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61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26465</xdr:rowOff>
    </xdr:from>
    <xdr:to>
      <xdr:col>107</xdr:col>
      <xdr:colOff>101600</xdr:colOff>
      <xdr:row>75</xdr:row>
      <xdr:rowOff>128065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144592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66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52040</xdr:rowOff>
    </xdr:from>
    <xdr:to>
      <xdr:col>102</xdr:col>
      <xdr:colOff>165100</xdr:colOff>
      <xdr:row>75</xdr:row>
      <xdr:rowOff>153640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9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170167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6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78594</xdr:rowOff>
    </xdr:from>
    <xdr:to>
      <xdr:col>98</xdr:col>
      <xdr:colOff>38100</xdr:colOff>
      <xdr:row>76</xdr:row>
      <xdr:rowOff>8744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3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25271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71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3,828
3,769
747.56
5,974,056
5,864,785
100,762
3,845,421
6,258,267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130699</xdr:rowOff>
    </xdr:from>
    <xdr:to>
      <xdr:col>24</xdr:col>
      <xdr:colOff>63500</xdr:colOff>
      <xdr:row>36</xdr:row>
      <xdr:rowOff>158731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02899"/>
          <a:ext cx="838200" cy="2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147015</xdr:rowOff>
    </xdr:from>
    <xdr:to>
      <xdr:col>19</xdr:col>
      <xdr:colOff>177800</xdr:colOff>
      <xdr:row>36</xdr:row>
      <xdr:rowOff>158731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319215"/>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147015</xdr:rowOff>
    </xdr:from>
    <xdr:to>
      <xdr:col>15</xdr:col>
      <xdr:colOff>50800</xdr:colOff>
      <xdr:row>37</xdr:row>
      <xdr:rowOff>32286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19215"/>
          <a:ext cx="889000" cy="5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6541</xdr:rowOff>
    </xdr:from>
    <xdr:to>
      <xdr:col>10</xdr:col>
      <xdr:colOff>114300</xdr:colOff>
      <xdr:row>37</xdr:row>
      <xdr:rowOff>32286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350191"/>
          <a:ext cx="889000" cy="2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64552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79899</xdr:rowOff>
    </xdr:from>
    <xdr:to>
      <xdr:col>24</xdr:col>
      <xdr:colOff>114300</xdr:colOff>
      <xdr:row>37</xdr:row>
      <xdr:rowOff>10049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5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102776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0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107931</xdr:rowOff>
    </xdr:from>
    <xdr:to>
      <xdr:col>20</xdr:col>
      <xdr:colOff>38100</xdr:colOff>
      <xdr:row>37</xdr:row>
      <xdr:rowOff>38081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8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54608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96215</xdr:rowOff>
    </xdr:from>
    <xdr:to>
      <xdr:col>15</xdr:col>
      <xdr:colOff>101600</xdr:colOff>
      <xdr:row>37</xdr:row>
      <xdr:rowOff>26365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42892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152936</xdr:rowOff>
    </xdr:from>
    <xdr:to>
      <xdr:col>10</xdr:col>
      <xdr:colOff>165100</xdr:colOff>
      <xdr:row>37</xdr:row>
      <xdr:rowOff>83086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2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74213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41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127191</xdr:rowOff>
    </xdr:from>
    <xdr:to>
      <xdr:col>6</xdr:col>
      <xdr:colOff>38100</xdr:colOff>
      <xdr:row>37</xdr:row>
      <xdr:rowOff>57341</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48468</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3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33988</xdr:rowOff>
    </xdr:from>
    <xdr:to>
      <xdr:col>24</xdr:col>
      <xdr:colOff>63500</xdr:colOff>
      <xdr:row>57</xdr:row>
      <xdr:rowOff>35777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06638"/>
          <a:ext cx="838200" cy="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7241</xdr:rowOff>
    </xdr:from>
    <xdr:to>
      <xdr:col>19</xdr:col>
      <xdr:colOff>177800</xdr:colOff>
      <xdr:row>57</xdr:row>
      <xdr:rowOff>35777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779891"/>
          <a:ext cx="889000" cy="2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91679</xdr:rowOff>
    </xdr:from>
    <xdr:to>
      <xdr:col>15</xdr:col>
      <xdr:colOff>50800</xdr:colOff>
      <xdr:row>57</xdr:row>
      <xdr:rowOff>7241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692879"/>
          <a:ext cx="889000" cy="8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91679</xdr:rowOff>
    </xdr:from>
    <xdr:to>
      <xdr:col>10</xdr:col>
      <xdr:colOff>114300</xdr:colOff>
      <xdr:row>56</xdr:row>
      <xdr:rowOff>157771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692879"/>
          <a:ext cx="889000" cy="6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120306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154638</xdr:rowOff>
    </xdr:from>
    <xdr:to>
      <xdr:col>24</xdr:col>
      <xdr:colOff>114300</xdr:colOff>
      <xdr:row>57</xdr:row>
      <xdr:rowOff>84788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133065</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3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156427</xdr:rowOff>
    </xdr:from>
    <xdr:to>
      <xdr:col>20</xdr:col>
      <xdr:colOff>38100</xdr:colOff>
      <xdr:row>57</xdr:row>
      <xdr:rowOff>86577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5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77704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85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127891</xdr:rowOff>
    </xdr:from>
    <xdr:to>
      <xdr:col>15</xdr:col>
      <xdr:colOff>101600</xdr:colOff>
      <xdr:row>57</xdr:row>
      <xdr:rowOff>58041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2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49168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82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40879</xdr:rowOff>
    </xdr:from>
    <xdr:to>
      <xdr:col>10</xdr:col>
      <xdr:colOff>165100</xdr:colOff>
      <xdr:row>56</xdr:row>
      <xdr:rowOff>142479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4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133606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73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106971</xdr:rowOff>
    </xdr:from>
    <xdr:to>
      <xdr:col>6</xdr:col>
      <xdr:colOff>38100</xdr:colOff>
      <xdr:row>57</xdr:row>
      <xdr:rowOff>37121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53648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48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62836</xdr:rowOff>
    </xdr:from>
    <xdr:to>
      <xdr:col>24</xdr:col>
      <xdr:colOff>63500</xdr:colOff>
      <xdr:row>75</xdr:row>
      <xdr:rowOff>171174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21586"/>
          <a:ext cx="838200" cy="10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147427</xdr:rowOff>
    </xdr:from>
    <xdr:to>
      <xdr:col>19</xdr:col>
      <xdr:colOff>177800</xdr:colOff>
      <xdr:row>75</xdr:row>
      <xdr:rowOff>171174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06177"/>
          <a:ext cx="889000" cy="2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147427</xdr:rowOff>
    </xdr:from>
    <xdr:to>
      <xdr:col>15</xdr:col>
      <xdr:colOff>50800</xdr:colOff>
      <xdr:row>76</xdr:row>
      <xdr:rowOff>5211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06177"/>
          <a:ext cx="889000" cy="2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5211</xdr:rowOff>
    </xdr:from>
    <xdr:to>
      <xdr:col>10</xdr:col>
      <xdr:colOff>114300</xdr:colOff>
      <xdr:row>76</xdr:row>
      <xdr:rowOff>105871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35411"/>
          <a:ext cx="889000" cy="10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12036</xdr:rowOff>
    </xdr:from>
    <xdr:to>
      <xdr:col>24</xdr:col>
      <xdr:colOff>114300</xdr:colOff>
      <xdr:row>75</xdr:row>
      <xdr:rowOff>113636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7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161913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4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120373</xdr:rowOff>
    </xdr:from>
    <xdr:to>
      <xdr:col>20</xdr:col>
      <xdr:colOff>38100</xdr:colOff>
      <xdr:row>76</xdr:row>
      <xdr:rowOff>50524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791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41651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7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96627</xdr:rowOff>
    </xdr:from>
    <xdr:to>
      <xdr:col>15</xdr:col>
      <xdr:colOff>101600</xdr:colOff>
      <xdr:row>76</xdr:row>
      <xdr:rowOff>26777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17904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4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125860</xdr:rowOff>
    </xdr:from>
    <xdr:to>
      <xdr:col>10</xdr:col>
      <xdr:colOff>165100</xdr:colOff>
      <xdr:row>76</xdr:row>
      <xdr:rowOff>56009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846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47138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7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55071</xdr:rowOff>
    </xdr:from>
    <xdr:to>
      <xdr:col>6</xdr:col>
      <xdr:colOff>38100</xdr:colOff>
      <xdr:row>76</xdr:row>
      <xdr:rowOff>156671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8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147798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7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97121</xdr:rowOff>
    </xdr:from>
    <xdr:to>
      <xdr:col>24</xdr:col>
      <xdr:colOff>63500</xdr:colOff>
      <xdr:row>97</xdr:row>
      <xdr:rowOff>114750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27771"/>
          <a:ext cx="838200" cy="1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114750</xdr:rowOff>
    </xdr:from>
    <xdr:to>
      <xdr:col>19</xdr:col>
      <xdr:colOff>177800</xdr:colOff>
      <xdr:row>97</xdr:row>
      <xdr:rowOff>145269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45400"/>
          <a:ext cx="8890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145269</xdr:rowOff>
    </xdr:from>
    <xdr:to>
      <xdr:col>15</xdr:col>
      <xdr:colOff>50800</xdr:colOff>
      <xdr:row>98</xdr:row>
      <xdr:rowOff>15971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75919"/>
          <a:ext cx="889000" cy="4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15971</xdr:rowOff>
    </xdr:from>
    <xdr:to>
      <xdr:col>10</xdr:col>
      <xdr:colOff>114300</xdr:colOff>
      <xdr:row>98</xdr:row>
      <xdr:rowOff>22082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18071"/>
          <a:ext cx="889000" cy="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35087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46321</xdr:rowOff>
    </xdr:from>
    <xdr:to>
      <xdr:col>24</xdr:col>
      <xdr:colOff>114300</xdr:colOff>
      <xdr:row>97</xdr:row>
      <xdr:rowOff>147921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7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24748</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63950</xdr:rowOff>
    </xdr:from>
    <xdr:to>
      <xdr:col>20</xdr:col>
      <xdr:colOff>38100</xdr:colOff>
      <xdr:row>97</xdr:row>
      <xdr:rowOff>165550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9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156677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78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94469</xdr:rowOff>
    </xdr:from>
    <xdr:to>
      <xdr:col>15</xdr:col>
      <xdr:colOff>101600</xdr:colOff>
      <xdr:row>98</xdr:row>
      <xdr:rowOff>24619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2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1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136621</xdr:rowOff>
    </xdr:from>
    <xdr:to>
      <xdr:col>10</xdr:col>
      <xdr:colOff>165100</xdr:colOff>
      <xdr:row>98</xdr:row>
      <xdr:rowOff>66771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6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57898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5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142732</xdr:rowOff>
    </xdr:from>
    <xdr:to>
      <xdr:col>6</xdr:col>
      <xdr:colOff>38100</xdr:colOff>
      <xdr:row>98</xdr:row>
      <xdr:rowOff>72882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7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64009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6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34163</xdr:rowOff>
    </xdr:from>
    <xdr:to>
      <xdr:col>55</xdr:col>
      <xdr:colOff>0</xdr:colOff>
      <xdr:row>38</xdr:row>
      <xdr:rowOff>130556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549263"/>
          <a:ext cx="8382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34163</xdr:rowOff>
    </xdr:from>
    <xdr:to>
      <xdr:col>50</xdr:col>
      <xdr:colOff>114300</xdr:colOff>
      <xdr:row>38</xdr:row>
      <xdr:rowOff>156337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49263"/>
          <a:ext cx="889000" cy="1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163195</xdr:rowOff>
    </xdr:from>
    <xdr:to>
      <xdr:col>45</xdr:col>
      <xdr:colOff>177800</xdr:colOff>
      <xdr:row>38</xdr:row>
      <xdr:rowOff>156337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163945"/>
          <a:ext cx="889000" cy="50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163195</xdr:rowOff>
    </xdr:from>
    <xdr:to>
      <xdr:col>41</xdr:col>
      <xdr:colOff>50800</xdr:colOff>
      <xdr:row>37</xdr:row>
      <xdr:rowOff>156210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163945"/>
          <a:ext cx="889000" cy="33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98188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124604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3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79756</xdr:rowOff>
    </xdr:from>
    <xdr:to>
      <xdr:col>55</xdr:col>
      <xdr:colOff>50800</xdr:colOff>
      <xdr:row>39</xdr:row>
      <xdr:rowOff>9906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35323</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154813</xdr:rowOff>
    </xdr:from>
    <xdr:to>
      <xdr:col>50</xdr:col>
      <xdr:colOff>165100</xdr:colOff>
      <xdr:row>38</xdr:row>
      <xdr:rowOff>84963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76090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105537</xdr:rowOff>
    </xdr:from>
    <xdr:to>
      <xdr:col>46</xdr:col>
      <xdr:colOff>38100</xdr:colOff>
      <xdr:row>39</xdr:row>
      <xdr:rowOff>35687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26814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112395</xdr:rowOff>
    </xdr:from>
    <xdr:to>
      <xdr:col>41</xdr:col>
      <xdr:colOff>101600</xdr:colOff>
      <xdr:row>36</xdr:row>
      <xdr:rowOff>42545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1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59072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8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105410</xdr:rowOff>
    </xdr:from>
    <xdr:to>
      <xdr:col>36</xdr:col>
      <xdr:colOff>165100</xdr:colOff>
      <xdr:row>38</xdr:row>
      <xdr:rowOff>35560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52087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42707</xdr:rowOff>
    </xdr:from>
    <xdr:to>
      <xdr:col>55</xdr:col>
      <xdr:colOff>0</xdr:colOff>
      <xdr:row>58</xdr:row>
      <xdr:rowOff>79590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86807"/>
          <a:ext cx="838200" cy="3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70186</xdr:rowOff>
    </xdr:from>
    <xdr:to>
      <xdr:col>50</xdr:col>
      <xdr:colOff>114300</xdr:colOff>
      <xdr:row>58</xdr:row>
      <xdr:rowOff>79590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14286"/>
          <a:ext cx="889000" cy="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50218</xdr:rowOff>
    </xdr:from>
    <xdr:to>
      <xdr:col>45</xdr:col>
      <xdr:colOff>177800</xdr:colOff>
      <xdr:row>58</xdr:row>
      <xdr:rowOff>70186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94318"/>
          <a:ext cx="889000" cy="1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50218</xdr:rowOff>
    </xdr:from>
    <xdr:to>
      <xdr:col>41</xdr:col>
      <xdr:colOff>50800</xdr:colOff>
      <xdr:row>58</xdr:row>
      <xdr:rowOff>93482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94318"/>
          <a:ext cx="889000" cy="4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92986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1003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142953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974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163357</xdr:rowOff>
    </xdr:from>
    <xdr:to>
      <xdr:col>55</xdr:col>
      <xdr:colOff>50800</xdr:colOff>
      <xdr:row>58</xdr:row>
      <xdr:rowOff>93507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14784</xdr:rowOff>
    </xdr:from>
    <xdr:ext cx="599010"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8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28790</xdr:rowOff>
    </xdr:from>
    <xdr:to>
      <xdr:col>50</xdr:col>
      <xdr:colOff>165100</xdr:colOff>
      <xdr:row>58</xdr:row>
      <xdr:rowOff>130390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121517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39795" y="1006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19386</xdr:rowOff>
    </xdr:from>
    <xdr:to>
      <xdr:col>46</xdr:col>
      <xdr:colOff>38100</xdr:colOff>
      <xdr:row>58</xdr:row>
      <xdr:rowOff>120986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112113</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50795" y="100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170868</xdr:rowOff>
    </xdr:from>
    <xdr:to>
      <xdr:col>41</xdr:col>
      <xdr:colOff>101600</xdr:colOff>
      <xdr:row>58</xdr:row>
      <xdr:rowOff>101018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4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117545</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61795" y="971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42682</xdr:rowOff>
    </xdr:from>
    <xdr:to>
      <xdr:col>36</xdr:col>
      <xdr:colOff>165100</xdr:colOff>
      <xdr:row>58</xdr:row>
      <xdr:rowOff>144282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8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135409</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72795" y="100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45140</xdr:rowOff>
    </xdr:from>
    <xdr:to>
      <xdr:col>55</xdr:col>
      <xdr:colOff>0</xdr:colOff>
      <xdr:row>78</xdr:row>
      <xdr:rowOff>82552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18240"/>
          <a:ext cx="838200" cy="3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41817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414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149214</xdr:rowOff>
    </xdr:from>
    <xdr:to>
      <xdr:col>50</xdr:col>
      <xdr:colOff>114300</xdr:colOff>
      <xdr:row>78</xdr:row>
      <xdr:rowOff>45140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50864"/>
          <a:ext cx="889000" cy="6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155813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5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149214</xdr:rowOff>
    </xdr:from>
    <xdr:to>
      <xdr:col>45</xdr:col>
      <xdr:colOff>177800</xdr:colOff>
      <xdr:row>78</xdr:row>
      <xdr:rowOff>90725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50864"/>
          <a:ext cx="889000" cy="1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5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90725</xdr:rowOff>
    </xdr:from>
    <xdr:to>
      <xdr:col>41</xdr:col>
      <xdr:colOff>50800</xdr:colOff>
      <xdr:row>78</xdr:row>
      <xdr:rowOff>122224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63825"/>
          <a:ext cx="889000" cy="3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28731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31752</xdr:rowOff>
    </xdr:from>
    <xdr:to>
      <xdr:col>55</xdr:col>
      <xdr:colOff>50800</xdr:colOff>
      <xdr:row>78</xdr:row>
      <xdr:rowOff>133352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0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162579</xdr:rowOff>
    </xdr:from>
    <xdr:ext cx="599010"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9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165790</xdr:rowOff>
    </xdr:from>
    <xdr:to>
      <xdr:col>50</xdr:col>
      <xdr:colOff>165100</xdr:colOff>
      <xdr:row>78</xdr:row>
      <xdr:rowOff>95940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6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112467</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39795" y="1314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98414</xdr:rowOff>
    </xdr:from>
    <xdr:to>
      <xdr:col>46</xdr:col>
      <xdr:colOff>38100</xdr:colOff>
      <xdr:row>78</xdr:row>
      <xdr:rowOff>28564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45091</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50795" y="1307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39925</xdr:rowOff>
    </xdr:from>
    <xdr:to>
      <xdr:col>41</xdr:col>
      <xdr:colOff>101600</xdr:colOff>
      <xdr:row>78</xdr:row>
      <xdr:rowOff>141525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1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158052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18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71424</xdr:rowOff>
    </xdr:from>
    <xdr:to>
      <xdr:col>36</xdr:col>
      <xdr:colOff>165100</xdr:colOff>
      <xdr:row>79</xdr:row>
      <xdr:rowOff>1574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18101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1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84421</xdr:rowOff>
    </xdr:from>
    <xdr:to>
      <xdr:col>55</xdr:col>
      <xdr:colOff>0</xdr:colOff>
      <xdr:row>97</xdr:row>
      <xdr:rowOff>9899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43621"/>
          <a:ext cx="838200" cy="9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18228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64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84421</xdr:rowOff>
    </xdr:from>
    <xdr:to>
      <xdr:col>50</xdr:col>
      <xdr:colOff>114300</xdr:colOff>
      <xdr:row>97</xdr:row>
      <xdr:rowOff>47789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43621"/>
          <a:ext cx="889000" cy="13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132580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76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47789</xdr:rowOff>
    </xdr:from>
    <xdr:to>
      <xdr:col>45</xdr:col>
      <xdr:colOff>177800</xdr:colOff>
      <xdr:row>97</xdr:row>
      <xdr:rowOff>113066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78439"/>
          <a:ext cx="889000" cy="6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111888</xdr:rowOff>
    </xdr:from>
    <xdr:to>
      <xdr:col>41</xdr:col>
      <xdr:colOff>50800</xdr:colOff>
      <xdr:row>97</xdr:row>
      <xdr:rowOff>113066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742538"/>
          <a:ext cx="889000" cy="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162704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79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27608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130549</xdr:rowOff>
    </xdr:from>
    <xdr:to>
      <xdr:col>55</xdr:col>
      <xdr:colOff>50800</xdr:colOff>
      <xdr:row>97</xdr:row>
      <xdr:rowOff>60699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153426</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33621</xdr:rowOff>
    </xdr:from>
    <xdr:to>
      <xdr:col>50</xdr:col>
      <xdr:colOff>165100</xdr:colOff>
      <xdr:row>96</xdr:row>
      <xdr:rowOff>135221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9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151748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26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168439</xdr:rowOff>
    </xdr:from>
    <xdr:to>
      <xdr:col>46</xdr:col>
      <xdr:colOff>38100</xdr:colOff>
      <xdr:row>97</xdr:row>
      <xdr:rowOff>98589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2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115116</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40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62266</xdr:rowOff>
    </xdr:from>
    <xdr:to>
      <xdr:col>41</xdr:col>
      <xdr:colOff>101600</xdr:colOff>
      <xdr:row>97</xdr:row>
      <xdr:rowOff>163866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9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8943</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46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61088</xdr:rowOff>
    </xdr:from>
    <xdr:to>
      <xdr:col>36</xdr:col>
      <xdr:colOff>165100</xdr:colOff>
      <xdr:row>97</xdr:row>
      <xdr:rowOff>162688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9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7765</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46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150078</xdr:rowOff>
    </xdr:from>
    <xdr:to>
      <xdr:col>85</xdr:col>
      <xdr:colOff>127000</xdr:colOff>
      <xdr:row>35</xdr:row>
      <xdr:rowOff>161234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979378"/>
          <a:ext cx="838200" cy="18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36245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08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161234</xdr:rowOff>
    </xdr:from>
    <xdr:to>
      <xdr:col>81</xdr:col>
      <xdr:colOff>50800</xdr:colOff>
      <xdr:row>36</xdr:row>
      <xdr:rowOff>116718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161984"/>
          <a:ext cx="889000" cy="1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123380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28646</xdr:rowOff>
    </xdr:from>
    <xdr:to>
      <xdr:col>76</xdr:col>
      <xdr:colOff>114300</xdr:colOff>
      <xdr:row>36</xdr:row>
      <xdr:rowOff>116718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200846"/>
          <a:ext cx="889000" cy="8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60810</xdr:rowOff>
    </xdr:from>
    <xdr:to>
      <xdr:col>71</xdr:col>
      <xdr:colOff>177800</xdr:colOff>
      <xdr:row>36</xdr:row>
      <xdr:rowOff>28646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5547210"/>
          <a:ext cx="889000" cy="65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141112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71427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99278</xdr:rowOff>
    </xdr:from>
    <xdr:to>
      <xdr:col>85</xdr:col>
      <xdr:colOff>177800</xdr:colOff>
      <xdr:row>35</xdr:row>
      <xdr:rowOff>29428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92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122155</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78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110434</xdr:rowOff>
    </xdr:from>
    <xdr:to>
      <xdr:col>81</xdr:col>
      <xdr:colOff>101600</xdr:colOff>
      <xdr:row>36</xdr:row>
      <xdr:rowOff>40584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1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57111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65918</xdr:rowOff>
    </xdr:from>
    <xdr:to>
      <xdr:col>76</xdr:col>
      <xdr:colOff>165100</xdr:colOff>
      <xdr:row>36</xdr:row>
      <xdr:rowOff>167518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3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158645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3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149296</xdr:rowOff>
    </xdr:from>
    <xdr:to>
      <xdr:col>72</xdr:col>
      <xdr:colOff>38100</xdr:colOff>
      <xdr:row>36</xdr:row>
      <xdr:rowOff>79446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5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95973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2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10010</xdr:rowOff>
    </xdr:from>
    <xdr:to>
      <xdr:col>67</xdr:col>
      <xdr:colOff>101600</xdr:colOff>
      <xdr:row>32</xdr:row>
      <xdr:rowOff>111610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49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128137</xdr:rowOff>
    </xdr:from>
    <xdr:ext cx="59901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14795" y="527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54623</xdr:rowOff>
    </xdr:from>
    <xdr:to>
      <xdr:col>85</xdr:col>
      <xdr:colOff>127000</xdr:colOff>
      <xdr:row>57</xdr:row>
      <xdr:rowOff>102736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827273"/>
          <a:ext cx="838200" cy="4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51529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824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61260</xdr:rowOff>
    </xdr:from>
    <xdr:to>
      <xdr:col>81</xdr:col>
      <xdr:colOff>50800</xdr:colOff>
      <xdr:row>57</xdr:row>
      <xdr:rowOff>102736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833910"/>
          <a:ext cx="889000" cy="4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26895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112533</xdr:rowOff>
    </xdr:from>
    <xdr:to>
      <xdr:col>76</xdr:col>
      <xdr:colOff>114300</xdr:colOff>
      <xdr:row>57</xdr:row>
      <xdr:rowOff>61260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713733"/>
          <a:ext cx="889000" cy="12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112533</xdr:rowOff>
    </xdr:from>
    <xdr:to>
      <xdr:col>71</xdr:col>
      <xdr:colOff>177800</xdr:colOff>
      <xdr:row>57</xdr:row>
      <xdr:rowOff>61534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713733"/>
          <a:ext cx="889000" cy="12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44132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47172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99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3823</xdr:rowOff>
    </xdr:from>
    <xdr:to>
      <xdr:col>85</xdr:col>
      <xdr:colOff>177800</xdr:colOff>
      <xdr:row>57</xdr:row>
      <xdr:rowOff>105423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26700</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2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51936</xdr:rowOff>
    </xdr:from>
    <xdr:to>
      <xdr:col>81</xdr:col>
      <xdr:colOff>101600</xdr:colOff>
      <xdr:row>57</xdr:row>
      <xdr:rowOff>153536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170063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59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10460</xdr:rowOff>
    </xdr:from>
    <xdr:to>
      <xdr:col>76</xdr:col>
      <xdr:colOff>165100</xdr:colOff>
      <xdr:row>57</xdr:row>
      <xdr:rowOff>112060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8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128587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558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61733</xdr:rowOff>
    </xdr:from>
    <xdr:to>
      <xdr:col>72</xdr:col>
      <xdr:colOff>38100</xdr:colOff>
      <xdr:row>56</xdr:row>
      <xdr:rowOff>163333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6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8410</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43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10734</xdr:rowOff>
    </xdr:from>
    <xdr:to>
      <xdr:col>67</xdr:col>
      <xdr:colOff>101600</xdr:colOff>
      <xdr:row>57</xdr:row>
      <xdr:rowOff>112334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8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128861</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55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97622</xdr:rowOff>
    </xdr:from>
    <xdr:to>
      <xdr:col>85</xdr:col>
      <xdr:colOff>127000</xdr:colOff>
      <xdr:row>79</xdr:row>
      <xdr:rowOff>98310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42172"/>
          <a:ext cx="838200" cy="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94928</xdr:rowOff>
    </xdr:from>
    <xdr:to>
      <xdr:col>81</xdr:col>
      <xdr:colOff>50800</xdr:colOff>
      <xdr:row>79</xdr:row>
      <xdr:rowOff>97622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39478"/>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31798</xdr:rowOff>
    </xdr:from>
    <xdr:to>
      <xdr:col>76</xdr:col>
      <xdr:colOff>114300</xdr:colOff>
      <xdr:row>79</xdr:row>
      <xdr:rowOff>94928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76348"/>
          <a:ext cx="889000" cy="6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131852</xdr:rowOff>
    </xdr:from>
    <xdr:to>
      <xdr:col>71</xdr:col>
      <xdr:colOff>177800</xdr:colOff>
      <xdr:row>79</xdr:row>
      <xdr:rowOff>31798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04952"/>
          <a:ext cx="889000" cy="7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94916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63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47510</xdr:rowOff>
    </xdr:from>
    <xdr:to>
      <xdr:col>85</xdr:col>
      <xdr:colOff>177800</xdr:colOff>
      <xdr:row>79</xdr:row>
      <xdr:rowOff>149110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133887</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6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46822</xdr:rowOff>
    </xdr:from>
    <xdr:to>
      <xdr:col>81</xdr:col>
      <xdr:colOff>101600</xdr:colOff>
      <xdr:row>79</xdr:row>
      <xdr:rowOff>148422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139549</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68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44128</xdr:rowOff>
    </xdr:from>
    <xdr:to>
      <xdr:col>76</xdr:col>
      <xdr:colOff>165100</xdr:colOff>
      <xdr:row>79</xdr:row>
      <xdr:rowOff>145728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8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136855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68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152448</xdr:rowOff>
    </xdr:from>
    <xdr:to>
      <xdr:col>72</xdr:col>
      <xdr:colOff>38100</xdr:colOff>
      <xdr:row>79</xdr:row>
      <xdr:rowOff>82598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2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73725</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361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81052</xdr:rowOff>
    </xdr:from>
    <xdr:to>
      <xdr:col>67</xdr:col>
      <xdr:colOff>101600</xdr:colOff>
      <xdr:row>79</xdr:row>
      <xdr:rowOff>11202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5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27729</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47111" y="1322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61995</xdr:rowOff>
    </xdr:from>
    <xdr:to>
      <xdr:col>85</xdr:col>
      <xdr:colOff>127000</xdr:colOff>
      <xdr:row>96</xdr:row>
      <xdr:rowOff>64453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521195"/>
          <a:ext cx="8382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64453</xdr:rowOff>
    </xdr:from>
    <xdr:to>
      <xdr:col>81</xdr:col>
      <xdr:colOff>50800</xdr:colOff>
      <xdr:row>96</xdr:row>
      <xdr:rowOff>116289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523653"/>
          <a:ext cx="889000" cy="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116289</xdr:rowOff>
    </xdr:from>
    <xdr:to>
      <xdr:col>76</xdr:col>
      <xdr:colOff>114300</xdr:colOff>
      <xdr:row>97</xdr:row>
      <xdr:rowOff>3718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75489"/>
          <a:ext cx="889000" cy="5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3718</xdr:rowOff>
    </xdr:from>
    <xdr:to>
      <xdr:col>71</xdr:col>
      <xdr:colOff>177800</xdr:colOff>
      <xdr:row>97</xdr:row>
      <xdr:rowOff>28952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34368"/>
          <a:ext cx="889000" cy="2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90575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11195</xdr:rowOff>
    </xdr:from>
    <xdr:to>
      <xdr:col>85</xdr:col>
      <xdr:colOff>177800</xdr:colOff>
      <xdr:row>96</xdr:row>
      <xdr:rowOff>112795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34072</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13653</xdr:rowOff>
    </xdr:from>
    <xdr:to>
      <xdr:col>81</xdr:col>
      <xdr:colOff>101600</xdr:colOff>
      <xdr:row>96</xdr:row>
      <xdr:rowOff>115253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131780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24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65489</xdr:rowOff>
    </xdr:from>
    <xdr:to>
      <xdr:col>76</xdr:col>
      <xdr:colOff>165100</xdr:colOff>
      <xdr:row>96</xdr:row>
      <xdr:rowOff>167089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2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12166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29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124368</xdr:rowOff>
    </xdr:from>
    <xdr:to>
      <xdr:col>72</xdr:col>
      <xdr:colOff>38100</xdr:colOff>
      <xdr:row>97</xdr:row>
      <xdr:rowOff>54518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71045</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35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149602</xdr:rowOff>
    </xdr:from>
    <xdr:to>
      <xdr:col>67</xdr:col>
      <xdr:colOff>101600</xdr:colOff>
      <xdr:row>97</xdr:row>
      <xdr:rowOff>79752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96279</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38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財政調整基金については、決算剰余金など計画的な積立により、適正とされる標準財政規模の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％を大きく上回っている。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実質収支については、望ましいとされる標準財政規模の３～５％を若干下回ったが、これは決算剰余金を減債基金へ積立を行ったことによるものである。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おおむね黒字で推移しており、一般会計については、年度によって増減はしているものの、ここ数年は地方交付税が一定水準で推移しており黒字を維持している。集落排水事業特別会計及び簡易水道特別会計について、公営企業会計への移行のため、それぞれの基金残金をすべて繰入れしたことにより大きく増加したものである。その他の特別会計については大きな変動もなく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R1" workbookViewId="0">
      <selection activeCell="BG35" sqref="BG35:BU35"/>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5974056</v>
      </c>
      <c r="BO4" s="371"/>
      <c r="BP4" s="371"/>
      <c r="BQ4" s="371"/>
      <c r="BR4" s="371"/>
      <c r="BS4" s="371"/>
      <c r="BT4" s="371"/>
      <c r="BU4" s="372"/>
      <c r="BV4" s="370">
        <v>6128240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2.6</v>
      </c>
      <c r="CU4" s="377"/>
      <c r="CV4" s="377"/>
      <c r="CW4" s="377"/>
      <c r="CX4" s="377"/>
      <c r="CY4" s="377"/>
      <c r="CZ4" s="377"/>
      <c r="DA4" s="378"/>
      <c r="DB4" s="376">
        <v>2.4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5864785</v>
      </c>
      <c r="BO5" s="408"/>
      <c r="BP5" s="408"/>
      <c r="BQ5" s="408"/>
      <c r="BR5" s="408"/>
      <c r="BS5" s="408"/>
      <c r="BT5" s="408"/>
      <c r="BU5" s="409"/>
      <c r="BV5" s="407">
        <v>5977219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86.2</v>
      </c>
      <c r="CU5" s="405"/>
      <c r="CV5" s="405"/>
      <c r="CW5" s="405"/>
      <c r="CX5" s="405"/>
      <c r="CY5" s="405"/>
      <c r="CZ5" s="405"/>
      <c r="DA5" s="406"/>
      <c r="DB5" s="404">
        <v>84</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109271</v>
      </c>
      <c r="BO6" s="408"/>
      <c r="BP6" s="408"/>
      <c r="BQ6" s="408"/>
      <c r="BR6" s="408"/>
      <c r="BS6" s="408"/>
      <c r="BT6" s="408"/>
      <c r="BU6" s="409"/>
      <c r="BV6" s="407">
        <v>151021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86.5</v>
      </c>
      <c r="CU6" s="445"/>
      <c r="CV6" s="445"/>
      <c r="CW6" s="445"/>
      <c r="CX6" s="445"/>
      <c r="CY6" s="445"/>
      <c r="CZ6" s="445"/>
      <c r="DA6" s="446"/>
      <c r="DB6" s="444">
        <v>84.8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8509</v>
      </c>
      <c r="BO7" s="408"/>
      <c r="BP7" s="408"/>
      <c r="BQ7" s="408"/>
      <c r="BR7" s="408"/>
      <c r="BS7" s="408"/>
      <c r="BT7" s="408"/>
      <c r="BU7" s="409"/>
      <c r="BV7" s="407">
        <v>60897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3845421</v>
      </c>
      <c r="CU7" s="408"/>
      <c r="CV7" s="408"/>
      <c r="CW7" s="408"/>
      <c r="CX7" s="408"/>
      <c r="CY7" s="408"/>
      <c r="CZ7" s="408"/>
      <c r="DA7" s="409"/>
      <c r="DB7" s="407">
        <v>3828172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100762</v>
      </c>
      <c r="BO8" s="408"/>
      <c r="BP8" s="408"/>
      <c r="BQ8" s="408"/>
      <c r="BR8" s="408"/>
      <c r="BS8" s="408"/>
      <c r="BT8" s="408"/>
      <c r="BU8" s="409"/>
      <c r="BV8" s="407">
        <v>90124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0.21</v>
      </c>
      <c r="CU8" s="448"/>
      <c r="CV8" s="448"/>
      <c r="CW8" s="448"/>
      <c r="CX8" s="448"/>
      <c r="CY8" s="448"/>
      <c r="CZ8" s="448"/>
      <c r="DA8" s="449"/>
      <c r="DB8" s="447">
        <v>0.22</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4044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10638</v>
      </c>
      <c r="BO9" s="408"/>
      <c r="BP9" s="408"/>
      <c r="BQ9" s="408"/>
      <c r="BR9" s="408"/>
      <c r="BS9" s="408"/>
      <c r="BT9" s="408"/>
      <c r="BU9" s="409"/>
      <c r="BV9" s="407">
        <v>2598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15.2</v>
      </c>
      <c r="CU9" s="405"/>
      <c r="CV9" s="405"/>
      <c r="CW9" s="405"/>
      <c r="CX9" s="405"/>
      <c r="CY9" s="405"/>
      <c r="CZ9" s="405"/>
      <c r="DA9" s="406"/>
      <c r="DB9" s="404">
        <v>15.2</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4470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77</v>
      </c>
      <c r="BO10" s="408"/>
      <c r="BP10" s="408"/>
      <c r="BQ10" s="408"/>
      <c r="BR10" s="408"/>
      <c r="BS10" s="408"/>
      <c r="BT10" s="408"/>
      <c r="BU10" s="409"/>
      <c r="BV10" s="407">
        <v>39</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56384</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3828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3769</v>
      </c>
      <c r="S13" s="492"/>
      <c r="T13" s="492"/>
      <c r="U13" s="492"/>
      <c r="V13" s="493"/>
      <c r="W13" s="423" t="s">
        <v>131</v>
      </c>
      <c r="X13" s="424"/>
      <c r="Y13" s="424"/>
      <c r="Z13" s="424"/>
      <c r="AA13" s="424"/>
      <c r="AB13" s="414"/>
      <c r="AC13" s="458">
        <v>303</v>
      </c>
      <c r="AD13" s="459"/>
      <c r="AE13" s="459"/>
      <c r="AF13" s="459"/>
      <c r="AG13" s="501"/>
      <c r="AH13" s="458">
        <v>331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10715</v>
      </c>
      <c r="BO13" s="408"/>
      <c r="BP13" s="408"/>
      <c r="BQ13" s="408"/>
      <c r="BR13" s="408"/>
      <c r="BS13" s="408"/>
      <c r="BT13" s="408"/>
      <c r="BU13" s="409"/>
      <c r="BV13" s="407">
        <v>59021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v>
      </c>
      <c r="CU13" s="405"/>
      <c r="CV13" s="405"/>
      <c r="CW13" s="405"/>
      <c r="CX13" s="405"/>
      <c r="CY13" s="405"/>
      <c r="CZ13" s="405"/>
      <c r="DA13" s="406"/>
      <c r="DB13" s="404">
        <v>3.2</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3961</v>
      </c>
      <c r="S14" s="492"/>
      <c r="T14" s="492"/>
      <c r="U14" s="492"/>
      <c r="V14" s="493"/>
      <c r="W14" s="397"/>
      <c r="X14" s="398"/>
      <c r="Y14" s="398"/>
      <c r="Z14" s="398"/>
      <c r="AA14" s="398"/>
      <c r="AB14" s="387"/>
      <c r="AC14" s="494">
        <v>15.1</v>
      </c>
      <c r="AD14" s="495"/>
      <c r="AE14" s="495"/>
      <c r="AF14" s="495"/>
      <c r="AG14" s="496"/>
      <c r="AH14" s="494">
        <v>15.3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3911</v>
      </c>
      <c r="S15" s="492"/>
      <c r="T15" s="492"/>
      <c r="U15" s="492"/>
      <c r="V15" s="493"/>
      <c r="W15" s="423" t="s">
        <v>137</v>
      </c>
      <c r="X15" s="424"/>
      <c r="Y15" s="424"/>
      <c r="Z15" s="424"/>
      <c r="AA15" s="424"/>
      <c r="AB15" s="414"/>
      <c r="AC15" s="458">
        <v>602</v>
      </c>
      <c r="AD15" s="459"/>
      <c r="AE15" s="459"/>
      <c r="AF15" s="459"/>
      <c r="AG15" s="501"/>
      <c r="AH15" s="458">
        <v>692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763219</v>
      </c>
      <c r="BO15" s="371"/>
      <c r="BP15" s="371"/>
      <c r="BQ15" s="371"/>
      <c r="BR15" s="371"/>
      <c r="BS15" s="371"/>
      <c r="BT15" s="371"/>
      <c r="BU15" s="372"/>
      <c r="BV15" s="370">
        <v>787254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v>
      </c>
      <c r="AD16" s="495"/>
      <c r="AE16" s="495"/>
      <c r="AF16" s="495"/>
      <c r="AG16" s="496"/>
      <c r="AH16" s="494">
        <v>31.9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3628911</v>
      </c>
      <c r="BO16" s="408"/>
      <c r="BP16" s="408"/>
      <c r="BQ16" s="408"/>
      <c r="BR16" s="408"/>
      <c r="BS16" s="408"/>
      <c r="BT16" s="408"/>
      <c r="BU16" s="409"/>
      <c r="BV16" s="407">
        <v>3581969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1105</v>
      </c>
      <c r="AD17" s="459"/>
      <c r="AE17" s="459"/>
      <c r="AF17" s="459"/>
      <c r="AG17" s="501"/>
      <c r="AH17" s="458">
        <v>1147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962778</v>
      </c>
      <c r="BO17" s="408"/>
      <c r="BP17" s="408"/>
      <c r="BQ17" s="408"/>
      <c r="BR17" s="408"/>
      <c r="BS17" s="408"/>
      <c r="BT17" s="408"/>
      <c r="BU17" s="409"/>
      <c r="BV17" s="407">
        <v>996884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747.56</v>
      </c>
      <c r="M18" s="531"/>
      <c r="N18" s="531"/>
      <c r="O18" s="531"/>
      <c r="P18" s="531"/>
      <c r="Q18" s="531"/>
      <c r="R18" s="532"/>
      <c r="S18" s="532"/>
      <c r="T18" s="532"/>
      <c r="U18" s="532"/>
      <c r="V18" s="533"/>
      <c r="W18" s="425"/>
      <c r="X18" s="426"/>
      <c r="Y18" s="426"/>
      <c r="Z18" s="426"/>
      <c r="AA18" s="426"/>
      <c r="AB18" s="417"/>
      <c r="AC18" s="534">
        <v>55</v>
      </c>
      <c r="AD18" s="535"/>
      <c r="AE18" s="535"/>
      <c r="AF18" s="535"/>
      <c r="AG18" s="536"/>
      <c r="AH18" s="534">
        <v>52.9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3406212</v>
      </c>
      <c r="BO18" s="408"/>
      <c r="BP18" s="408"/>
      <c r="BQ18" s="408"/>
      <c r="BR18" s="408"/>
      <c r="BS18" s="408"/>
      <c r="BT18" s="408"/>
      <c r="BU18" s="409"/>
      <c r="BV18" s="407">
        <v>3295750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4591674</v>
      </c>
      <c r="BO19" s="408"/>
      <c r="BP19" s="408"/>
      <c r="BQ19" s="408"/>
      <c r="BR19" s="408"/>
      <c r="BS19" s="408"/>
      <c r="BT19" s="408"/>
      <c r="BU19" s="409"/>
      <c r="BV19" s="407">
        <v>4723924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1634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6258267</v>
      </c>
      <c r="BO22" s="371"/>
      <c r="BP22" s="371"/>
      <c r="BQ22" s="371"/>
      <c r="BR22" s="371"/>
      <c r="BS22" s="371"/>
      <c r="BT22" s="371"/>
      <c r="BU22" s="372"/>
      <c r="BV22" s="370">
        <v>6316799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6047799</v>
      </c>
      <c r="BO23" s="408"/>
      <c r="BP23" s="408"/>
      <c r="BQ23" s="408"/>
      <c r="BR23" s="408"/>
      <c r="BS23" s="408"/>
      <c r="BT23" s="408"/>
      <c r="BU23" s="409"/>
      <c r="BV23" s="407">
        <v>6015118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6777</v>
      </c>
      <c r="R24" s="459"/>
      <c r="S24" s="459"/>
      <c r="T24" s="459"/>
      <c r="U24" s="459"/>
      <c r="V24" s="501"/>
      <c r="W24" s="553"/>
      <c r="X24" s="554"/>
      <c r="Y24" s="555"/>
      <c r="Z24" s="457" t="s">
        <v>162</v>
      </c>
      <c r="AA24" s="437"/>
      <c r="AB24" s="437"/>
      <c r="AC24" s="437"/>
      <c r="AD24" s="437"/>
      <c r="AE24" s="437"/>
      <c r="AF24" s="437"/>
      <c r="AG24" s="438"/>
      <c r="AH24" s="458">
        <v>82</v>
      </c>
      <c r="AI24" s="459"/>
      <c r="AJ24" s="459"/>
      <c r="AK24" s="459"/>
      <c r="AL24" s="501"/>
      <c r="AM24" s="458">
        <v>253708</v>
      </c>
      <c r="AN24" s="459"/>
      <c r="AO24" s="459"/>
      <c r="AP24" s="459"/>
      <c r="AQ24" s="459"/>
      <c r="AR24" s="501"/>
      <c r="AS24" s="458">
        <v>3094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5652327</v>
      </c>
      <c r="BO24" s="408"/>
      <c r="BP24" s="408"/>
      <c r="BQ24" s="408"/>
      <c r="BR24" s="408"/>
      <c r="BS24" s="408"/>
      <c r="BT24" s="408"/>
      <c r="BU24" s="409"/>
      <c r="BV24" s="407">
        <v>5624934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5418</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232531</v>
      </c>
      <c r="BO25" s="371"/>
      <c r="BP25" s="371"/>
      <c r="BQ25" s="371"/>
      <c r="BR25" s="371"/>
      <c r="BS25" s="371"/>
      <c r="BT25" s="371"/>
      <c r="BU25" s="372"/>
      <c r="BV25" s="370">
        <v>91717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5148</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2709</v>
      </c>
      <c r="R27" s="459"/>
      <c r="S27" s="459"/>
      <c r="T27" s="459"/>
      <c r="U27" s="459"/>
      <c r="V27" s="501"/>
      <c r="W27" s="553"/>
      <c r="X27" s="554"/>
      <c r="Y27" s="555"/>
      <c r="Z27" s="457" t="s">
        <v>172</v>
      </c>
      <c r="AA27" s="437"/>
      <c r="AB27" s="437"/>
      <c r="AC27" s="437"/>
      <c r="AD27" s="437"/>
      <c r="AE27" s="437"/>
      <c r="AF27" s="437"/>
      <c r="AG27" s="438"/>
      <c r="AH27" s="458">
        <v>2</v>
      </c>
      <c r="AI27" s="459"/>
      <c r="AJ27" s="459"/>
      <c r="AK27" s="459"/>
      <c r="AL27" s="501"/>
      <c r="AM27" s="458" t="s">
        <v>169</v>
      </c>
      <c r="AN27" s="459"/>
      <c r="AO27" s="459"/>
      <c r="AP27" s="459"/>
      <c r="AQ27" s="459"/>
      <c r="AR27" s="501"/>
      <c r="AS27" s="458" t="s">
        <v>169</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121179</v>
      </c>
      <c r="BO27" s="527"/>
      <c r="BP27" s="527"/>
      <c r="BQ27" s="527"/>
      <c r="BR27" s="527"/>
      <c r="BS27" s="527"/>
      <c r="BT27" s="527"/>
      <c r="BU27" s="528"/>
      <c r="BV27" s="526">
        <v>121716</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2097</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1057732</v>
      </c>
      <c r="BO28" s="371"/>
      <c r="BP28" s="371"/>
      <c r="BQ28" s="371"/>
      <c r="BR28" s="371"/>
      <c r="BS28" s="371"/>
      <c r="BT28" s="371"/>
      <c r="BU28" s="372"/>
      <c r="BV28" s="370">
        <v>1011655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10</v>
      </c>
      <c r="M29" s="459"/>
      <c r="N29" s="459"/>
      <c r="O29" s="459"/>
      <c r="P29" s="501"/>
      <c r="Q29" s="458">
        <v>1899</v>
      </c>
      <c r="R29" s="459"/>
      <c r="S29" s="459"/>
      <c r="T29" s="459"/>
      <c r="U29" s="459"/>
      <c r="V29" s="501"/>
      <c r="W29" s="556"/>
      <c r="X29" s="557"/>
      <c r="Y29" s="558"/>
      <c r="Z29" s="457" t="s">
        <v>178</v>
      </c>
      <c r="AA29" s="437"/>
      <c r="AB29" s="437"/>
      <c r="AC29" s="437"/>
      <c r="AD29" s="437"/>
      <c r="AE29" s="437"/>
      <c r="AF29" s="437"/>
      <c r="AG29" s="438"/>
      <c r="AH29" s="458">
        <v>84</v>
      </c>
      <c r="AI29" s="459"/>
      <c r="AJ29" s="459"/>
      <c r="AK29" s="459"/>
      <c r="AL29" s="501"/>
      <c r="AM29" s="458">
        <v>261534</v>
      </c>
      <c r="AN29" s="459"/>
      <c r="AO29" s="459"/>
      <c r="AP29" s="459"/>
      <c r="AQ29" s="459"/>
      <c r="AR29" s="501"/>
      <c r="AS29" s="458">
        <v>3114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827089</v>
      </c>
      <c r="BO29" s="408"/>
      <c r="BP29" s="408"/>
      <c r="BQ29" s="408"/>
      <c r="BR29" s="408"/>
      <c r="BS29" s="408"/>
      <c r="BT29" s="408"/>
      <c r="BU29" s="409"/>
      <c r="BV29" s="407">
        <v>751889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4913247</v>
      </c>
      <c r="BO30" s="527"/>
      <c r="BP30" s="527"/>
      <c r="BQ30" s="527"/>
      <c r="BR30" s="527"/>
      <c r="BS30" s="527"/>
      <c r="BT30" s="527"/>
      <c r="BU30" s="528"/>
      <c r="BV30" s="526">
        <v>4777570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只見町国民健康保険事業特別会計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IF('各会計、関係団体の財政状況及び健全化判断比率'!B34="","",'各会計、関係団体の財政状況及び健全化判断比率'!B34)</f>
        <v>只見町簡易水道特別会計</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福島県市町村総合事務組合　一般会計</v>
      </c>
      <c r="BZ34" s="598"/>
      <c r="CA34" s="598"/>
      <c r="CB34" s="598"/>
      <c r="CC34" s="598"/>
      <c r="CD34" s="598"/>
      <c r="CE34" s="598"/>
      <c r="CF34" s="598"/>
      <c r="CG34" s="598"/>
      <c r="CH34" s="598"/>
      <c r="CI34" s="598"/>
      <c r="CJ34" s="598"/>
      <c r="CK34" s="598"/>
      <c r="CL34" s="598"/>
      <c r="CM34" s="598"/>
      <c r="CN34" s="181"/>
      <c r="CO34" s="597">
        <f>IF(CQ34="","",MAX(C34:D43,U34:V43,AM34:AN43,BE34:BF43,BW34:BX43)+1)</f>
        <v>19</v>
      </c>
      <c r="CP34" s="597"/>
      <c r="CQ34" s="598" t="str">
        <f>IF('各会計、関係団体の財政状況及び健全化判断比率'!BS7="","",'各会計、関係団体の財政状況及び健全化判断比率'!BS7)</f>
        <v>株式会社会津ただみ振興公社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只見町国民健康保険施設特別会計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IF('各会計、関係団体の財政状況及び健全化判断比率'!B35="","",'各会計、関係団体の財政状況及び健全化判断比率'!B35)</f>
        <v>只見町集落排水事業特別会計</v>
      </c>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福島県市町村総合事務組合　消防補償等特別会計</v>
      </c>
      <c r="BZ35" s="598"/>
      <c r="CA35" s="598"/>
      <c r="CB35" s="598"/>
      <c r="CC35" s="598"/>
      <c r="CD35" s="598"/>
      <c r="CE35" s="598"/>
      <c r="CF35" s="598"/>
      <c r="CG35" s="598"/>
      <c r="CH35" s="598"/>
      <c r="CI35" s="598"/>
      <c r="CJ35" s="598"/>
      <c r="CK35" s="598"/>
      <c r="CL35" s="598"/>
      <c r="CM35" s="598"/>
      <c r="CN35" s="181"/>
      <c r="CO35" s="597">
        <f t="shared" ref="CO35:CO43" si="3">IF(CQ35="","",CO34+1)</f>
        <v>20</v>
      </c>
      <c r="CP35" s="597"/>
      <c r="CQ35" s="598" t="str">
        <f>IF('各会計、関係団体の財政状況及び健全化判断比率'!BS8="","",'各会計、関係団体の財政状況及び健全化判断比率'!BS8)</f>
        <v>株式会社季の郷湯ら里</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只見町後期高齢者医療特別会計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福島県市町村総合事務組合　消防賞じゅつ金特別会計</v>
      </c>
      <c r="BZ36" s="598"/>
      <c r="CA36" s="598"/>
      <c r="CB36" s="598"/>
      <c r="CC36" s="598"/>
      <c r="CD36" s="598"/>
      <c r="CE36" s="598"/>
      <c r="CF36" s="598"/>
      <c r="CG36" s="598"/>
      <c r="CH36" s="598"/>
      <c r="CI36" s="598"/>
      <c r="CJ36" s="598"/>
      <c r="CK36" s="598"/>
      <c r="CL36" s="598"/>
      <c r="CM36" s="598"/>
      <c r="CN36" s="181"/>
      <c r="CO36" s="597">
        <f t="shared" si="3"/>
        <v>21</v>
      </c>
      <c r="CP36" s="597"/>
      <c r="CQ36" s="598" t="str">
        <f>IF('各会計、関係団体の財政状況及び健全化判断比率'!BS9="","",'各会計、関係団体の財政状況及び健全化判断比率'!BS9)</f>
        <v>只見特産株式会社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只見町介護保険事業特別会計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福島県市町村総合事務組合　非常勤職員公務災害補償特別会計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6</v>
      </c>
      <c r="V38" s="597"/>
      <c r="W38" s="598" t="str">
        <f>IF('各会計、関係団体の財政状況及び健全化判断比率'!B32="","",'各会計、関係団体の財政状況及び健全化判断比率'!B32)</f>
        <v>只見町介護老人保健施設特別会計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福島県市町村総合事務組合　自治会館管理特別会計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f t="shared" si="4"/>
        <v>7</v>
      </c>
      <c r="V39" s="597"/>
      <c r="W39" s="598" t="str">
        <f>IF('各会計、関係団体の財政状況及び健全化判断比率'!B33="","",'各会計、関係団体の財政状況及び健全化判断比率'!B33)</f>
        <v>只見町地域包括支援センター特別会計</v>
      </c>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南会津地方広域市町村圏組合　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南会津地方環境衛生組合　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福島県後期高齢者医療広域連合　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18</v>
      </c>
      <c r="BX42" s="597"/>
      <c r="BY42" s="598" t="str">
        <f>IF('各会計、関係団体の財政状況及び健全化判断比率'!B76="","",'各会計、関係団体の財政状況及び健全化判断比率'!B76)</f>
        <v>福島県後期高齢者医療広域連合　後期高齢者医療特別会計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2cal68AdF0zxgTWhDG4hIM1exkEZLZ9RTk8oe6EU0tdtp174Ge7/4rtVmtdf/HeyrzRB1Z6EoH4r7NHnbZJLdw==" saltValue="30Laqq65nItlMXDyvx3C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6"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2.27</v>
      </c>
      <c r="G34" s="33">
        <v>3.33</v>
      </c>
      <c r="H34" s="33">
        <v>2.0099999999999998</v>
      </c>
      <c r="I34" s="33">
        <v>2.35</v>
      </c>
      <c r="J34" s="34">
        <v>2.62</v>
      </c>
      <c r="K34" s="22"/>
      <c r="L34" s="22"/>
      <c r="M34" s="22"/>
      <c r="N34" s="22"/>
      <c r="O34" s="22"/>
      <c r="P34" s="22"/>
    </row>
    <row r="35" spans="1:16" ht="39" customHeight="1" x14ac:dyDescent="0.15">
      <c r="A35" s="22"/>
      <c r="B35" s="35"/>
      <c r="C35" s="1145" t="s">
        <v>536</v>
      </c>
      <c r="D35" s="1146"/>
      <c r="E35" s="1147"/>
      <c r="F35" s="36">
        <v>0.01</v>
      </c>
      <c r="G35" s="37">
        <v>0</v>
      </c>
      <c r="H35" s="37">
        <v>0.01</v>
      </c>
      <c r="I35" s="37">
        <v>7.0000000000000007E-2</v>
      </c>
      <c r="J35" s="38">
        <v>1.68</v>
      </c>
      <c r="K35" s="22"/>
      <c r="L35" s="22"/>
      <c r="M35" s="22"/>
      <c r="N35" s="22"/>
      <c r="O35" s="22"/>
      <c r="P35" s="22"/>
    </row>
    <row r="36" spans="1:16" ht="39" customHeight="1" x14ac:dyDescent="0.15">
      <c r="A36" s="22"/>
      <c r="B36" s="35"/>
      <c r="C36" s="1145" t="s">
        <v>537</v>
      </c>
      <c r="D36" s="1146"/>
      <c r="E36" s="1147"/>
      <c r="F36" s="36">
        <v>0.01</v>
      </c>
      <c r="G36" s="37">
        <v>0.01</v>
      </c>
      <c r="H36" s="37">
        <v>0</v>
      </c>
      <c r="I36" s="37">
        <v>0.01</v>
      </c>
      <c r="J36" s="38">
        <v>0.85</v>
      </c>
      <c r="K36" s="22"/>
      <c r="L36" s="22"/>
      <c r="M36" s="22"/>
      <c r="N36" s="22"/>
      <c r="O36" s="22"/>
      <c r="P36" s="22"/>
    </row>
    <row r="37" spans="1:16" ht="39" customHeight="1" x14ac:dyDescent="0.15">
      <c r="A37" s="22"/>
      <c r="B37" s="35"/>
      <c r="C37" s="1145" t="s">
        <v>538</v>
      </c>
      <c r="D37" s="1146"/>
      <c r="E37" s="1147"/>
      <c r="F37" s="36">
        <v>0.13</v>
      </c>
      <c r="G37" s="37">
        <v>0.04</v>
      </c>
      <c r="H37" s="37">
        <v>0.28999999999999998</v>
      </c>
      <c r="I37" s="37">
        <v>0.49</v>
      </c>
      <c r="J37" s="38">
        <v>0.14000000000000001</v>
      </c>
      <c r="K37" s="22"/>
      <c r="L37" s="22"/>
      <c r="M37" s="22"/>
      <c r="N37" s="22"/>
      <c r="O37" s="22"/>
      <c r="P37" s="22"/>
    </row>
    <row r="38" spans="1:16" ht="39" customHeight="1" x14ac:dyDescent="0.15">
      <c r="A38" s="22"/>
      <c r="B38" s="35"/>
      <c r="C38" s="1145" t="s">
        <v>539</v>
      </c>
      <c r="D38" s="1146"/>
      <c r="E38" s="1147"/>
      <c r="F38" s="36">
        <v>0.03</v>
      </c>
      <c r="G38" s="37">
        <v>0.01</v>
      </c>
      <c r="H38" s="37">
        <v>0</v>
      </c>
      <c r="I38" s="37">
        <v>0</v>
      </c>
      <c r="J38" s="38">
        <v>0.03</v>
      </c>
      <c r="K38" s="22"/>
      <c r="L38" s="22"/>
      <c r="M38" s="22"/>
      <c r="N38" s="22"/>
      <c r="O38" s="22"/>
      <c r="P38" s="22"/>
    </row>
    <row r="39" spans="1:16" ht="39" customHeight="1" x14ac:dyDescent="0.15">
      <c r="A39" s="22"/>
      <c r="B39" s="35"/>
      <c r="C39" s="1145" t="s">
        <v>540</v>
      </c>
      <c r="D39" s="1146"/>
      <c r="E39" s="1147"/>
      <c r="F39" s="36">
        <v>0.06</v>
      </c>
      <c r="G39" s="37">
        <v>0</v>
      </c>
      <c r="H39" s="37">
        <v>0.01</v>
      </c>
      <c r="I39" s="37">
        <v>0.02</v>
      </c>
      <c r="J39" s="38">
        <v>0.02</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542</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544</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3y/KlCCPKZd4BohGBKcS63SzEKhF+ntpPHF2JJ9CrFpTeYXxpi9gpEF8ELqBakFKFrVR/HEZPKkLGdtCdpRqg==" saltValue="d60M7vVnGgugCR/+iPRu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43"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486</v>
      </c>
      <c r="L45" s="60">
        <v>520</v>
      </c>
      <c r="M45" s="60">
        <v>542</v>
      </c>
      <c r="N45" s="60">
        <v>612</v>
      </c>
      <c r="O45" s="61">
        <v>704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159</v>
      </c>
      <c r="L48" s="64">
        <v>163</v>
      </c>
      <c r="M48" s="64">
        <v>163</v>
      </c>
      <c r="N48" s="64">
        <v>168</v>
      </c>
      <c r="O48" s="65">
        <v>172</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489</v>
      </c>
      <c r="L49" s="64" t="s">
        <v>489</v>
      </c>
      <c r="M49" s="64" t="s">
        <v>489</v>
      </c>
      <c r="N49" s="64" t="s">
        <v>489</v>
      </c>
      <c r="O49" s="65" t="s">
        <v>489</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1</v>
      </c>
      <c r="M50" s="64">
        <v>1</v>
      </c>
      <c r="N50" s="64">
        <v>0</v>
      </c>
      <c r="O50" s="65">
        <v>1</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t="s">
        <v>489</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560</v>
      </c>
      <c r="L52" s="64">
        <v>579</v>
      </c>
      <c r="M52" s="64">
        <v>624</v>
      </c>
      <c r="N52" s="64">
        <v>665</v>
      </c>
      <c r="O52" s="65">
        <v>691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86</v>
      </c>
      <c r="L53" s="69">
        <v>105</v>
      </c>
      <c r="M53" s="69">
        <v>82</v>
      </c>
      <c r="N53" s="69">
        <v>115</v>
      </c>
      <c r="O53" s="70">
        <v>186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v7aW5/d4LKFLVmNZfFCJ060I2hZk5JIk0KodfJUxn8ICLvV39fn+EuYP1Ke5Euf+xmdevIknxBW987ckiG4QA==" saltValue="fa9D//EXOXke9hybqJUa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55">
        <v>6030</v>
      </c>
      <c r="J41" s="356">
        <v>6398</v>
      </c>
      <c r="K41" s="356">
        <v>6431</v>
      </c>
      <c r="L41" s="356">
        <v>6317</v>
      </c>
      <c r="M41" s="357">
        <v>6260</v>
      </c>
    </row>
    <row r="42" spans="2:13" ht="27.75" customHeight="1" x14ac:dyDescent="0.15">
      <c r="B42" s="1186"/>
      <c r="C42" s="1187"/>
      <c r="D42" s="106"/>
      <c r="E42" s="1192" t="s">
        <v>32</v>
      </c>
      <c r="F42" s="1192"/>
      <c r="G42" s="1192"/>
      <c r="H42" s="1193"/>
      <c r="I42" s="358" t="s">
        <v>489</v>
      </c>
      <c r="J42" s="359">
        <v>25</v>
      </c>
      <c r="K42" s="359">
        <v>19</v>
      </c>
      <c r="L42" s="359">
        <v>15</v>
      </c>
      <c r="M42" s="360">
        <v>15</v>
      </c>
    </row>
    <row r="43" spans="2:13" ht="27.75" customHeight="1" x14ac:dyDescent="0.15">
      <c r="B43" s="1186"/>
      <c r="C43" s="1187"/>
      <c r="D43" s="106"/>
      <c r="E43" s="1192" t="s">
        <v>33</v>
      </c>
      <c r="F43" s="1192"/>
      <c r="G43" s="1192"/>
      <c r="H43" s="1193"/>
      <c r="I43" s="358">
        <v>1836</v>
      </c>
      <c r="J43" s="359">
        <v>1784</v>
      </c>
      <c r="K43" s="359">
        <v>1695</v>
      </c>
      <c r="L43" s="359">
        <v>1622</v>
      </c>
      <c r="M43" s="360">
        <v>1595</v>
      </c>
    </row>
    <row r="44" spans="2:13" ht="27.75" customHeight="1" x14ac:dyDescent="0.15">
      <c r="B44" s="1186"/>
      <c r="C44" s="1187"/>
      <c r="D44" s="106"/>
      <c r="E44" s="1192" t="s">
        <v>34</v>
      </c>
      <c r="F44" s="1192"/>
      <c r="G44" s="1192"/>
      <c r="H44" s="1193"/>
      <c r="I44" s="358" t="s">
        <v>489</v>
      </c>
      <c r="J44" s="359" t="s">
        <v>489</v>
      </c>
      <c r="K44" s="359" t="s">
        <v>489</v>
      </c>
      <c r="L44" s="359" t="s">
        <v>489</v>
      </c>
      <c r="M44" s="360" t="s">
        <v>489</v>
      </c>
    </row>
    <row r="45" spans="2:13" ht="27.75" customHeight="1" x14ac:dyDescent="0.15">
      <c r="B45" s="1186"/>
      <c r="C45" s="1187"/>
      <c r="D45" s="106"/>
      <c r="E45" s="1192" t="s">
        <v>35</v>
      </c>
      <c r="F45" s="1192"/>
      <c r="G45" s="1192"/>
      <c r="H45" s="1193"/>
      <c r="I45" s="358">
        <v>407</v>
      </c>
      <c r="J45" s="359">
        <v>403</v>
      </c>
      <c r="K45" s="359">
        <v>369</v>
      </c>
      <c r="L45" s="359">
        <v>340</v>
      </c>
      <c r="M45" s="360">
        <v>462</v>
      </c>
    </row>
    <row r="46" spans="2:13" ht="27.75" customHeight="1" x14ac:dyDescent="0.15">
      <c r="B46" s="1186"/>
      <c r="C46" s="1187"/>
      <c r="D46" s="107"/>
      <c r="E46" s="1192" t="s">
        <v>36</v>
      </c>
      <c r="F46" s="1192"/>
      <c r="G46" s="1192"/>
      <c r="H46" s="1193"/>
      <c r="I46" s="358" t="s">
        <v>489</v>
      </c>
      <c r="J46" s="359" t="s">
        <v>489</v>
      </c>
      <c r="K46" s="359" t="s">
        <v>489</v>
      </c>
      <c r="L46" s="359" t="s">
        <v>489</v>
      </c>
      <c r="M46" s="360" t="s">
        <v>489</v>
      </c>
    </row>
    <row r="47" spans="2:13" ht="27.75" customHeight="1" x14ac:dyDescent="0.15">
      <c r="B47" s="1186"/>
      <c r="C47" s="1187"/>
      <c r="D47" s="108"/>
      <c r="E47" s="1194" t="s">
        <v>37</v>
      </c>
      <c r="F47" s="1195"/>
      <c r="G47" s="1195"/>
      <c r="H47" s="1196"/>
      <c r="I47" s="358" t="s">
        <v>489</v>
      </c>
      <c r="J47" s="359" t="s">
        <v>489</v>
      </c>
      <c r="K47" s="359" t="s">
        <v>489</v>
      </c>
      <c r="L47" s="359" t="s">
        <v>489</v>
      </c>
      <c r="M47" s="360" t="s">
        <v>489</v>
      </c>
    </row>
    <row r="48" spans="2:13" ht="27.75" customHeight="1" x14ac:dyDescent="0.15">
      <c r="B48" s="1186"/>
      <c r="C48" s="1187"/>
      <c r="D48" s="106"/>
      <c r="E48" s="1192" t="s">
        <v>38</v>
      </c>
      <c r="F48" s="1192"/>
      <c r="G48" s="1192"/>
      <c r="H48" s="1193"/>
      <c r="I48" s="358" t="s">
        <v>489</v>
      </c>
      <c r="J48" s="359" t="s">
        <v>489</v>
      </c>
      <c r="K48" s="359" t="s">
        <v>489</v>
      </c>
      <c r="L48" s="359" t="s">
        <v>489</v>
      </c>
      <c r="M48" s="360" t="s">
        <v>489</v>
      </c>
    </row>
    <row r="49" spans="2:13" ht="27.75" customHeight="1" x14ac:dyDescent="0.15">
      <c r="B49" s="1188"/>
      <c r="C49" s="1189"/>
      <c r="D49" s="106"/>
      <c r="E49" s="1192" t="s">
        <v>39</v>
      </c>
      <c r="F49" s="1192"/>
      <c r="G49" s="1192"/>
      <c r="H49" s="1193"/>
      <c r="I49" s="358" t="s">
        <v>489</v>
      </c>
      <c r="J49" s="359" t="s">
        <v>489</v>
      </c>
      <c r="K49" s="359" t="s">
        <v>489</v>
      </c>
      <c r="L49" s="359" t="s">
        <v>489</v>
      </c>
      <c r="M49" s="360" t="s">
        <v>489</v>
      </c>
    </row>
    <row r="50" spans="2:13" ht="27.75" customHeight="1" x14ac:dyDescent="0.15">
      <c r="B50" s="1197" t="s">
        <v>40</v>
      </c>
      <c r="C50" s="1198"/>
      <c r="D50" s="109"/>
      <c r="E50" s="1192" t="s">
        <v>41</v>
      </c>
      <c r="F50" s="1192"/>
      <c r="G50" s="1192"/>
      <c r="H50" s="1193"/>
      <c r="I50" s="358">
        <v>5617</v>
      </c>
      <c r="J50" s="359">
        <v>5890</v>
      </c>
      <c r="K50" s="359">
        <v>6791</v>
      </c>
      <c r="L50" s="359">
        <v>6993</v>
      </c>
      <c r="M50" s="360">
        <v>7224</v>
      </c>
    </row>
    <row r="51" spans="2:13" ht="27.75" customHeight="1" x14ac:dyDescent="0.15">
      <c r="B51" s="1186"/>
      <c r="C51" s="1187"/>
      <c r="D51" s="106"/>
      <c r="E51" s="1192" t="s">
        <v>42</v>
      </c>
      <c r="F51" s="1192"/>
      <c r="G51" s="1192"/>
      <c r="H51" s="1193"/>
      <c r="I51" s="358">
        <v>68</v>
      </c>
      <c r="J51" s="359">
        <v>63</v>
      </c>
      <c r="K51" s="359">
        <v>57</v>
      </c>
      <c r="L51" s="359">
        <v>51</v>
      </c>
      <c r="M51" s="360">
        <v>46</v>
      </c>
    </row>
    <row r="52" spans="2:13" ht="27.75" customHeight="1" x14ac:dyDescent="0.15">
      <c r="B52" s="1188"/>
      <c r="C52" s="1189"/>
      <c r="D52" s="106"/>
      <c r="E52" s="1192" t="s">
        <v>43</v>
      </c>
      <c r="F52" s="1192"/>
      <c r="G52" s="1192"/>
      <c r="H52" s="1193"/>
      <c r="I52" s="358">
        <v>6792</v>
      </c>
      <c r="J52" s="359">
        <v>7049</v>
      </c>
      <c r="K52" s="359">
        <v>6904</v>
      </c>
      <c r="L52" s="359">
        <v>6740</v>
      </c>
      <c r="M52" s="360">
        <v>6602</v>
      </c>
    </row>
    <row r="53" spans="2:13" ht="27.75" customHeight="1" thickBot="1" x14ac:dyDescent="0.2">
      <c r="B53" s="1199" t="s">
        <v>19</v>
      </c>
      <c r="C53" s="1200"/>
      <c r="D53" s="110"/>
      <c r="E53" s="1201" t="s">
        <v>44</v>
      </c>
      <c r="F53" s="1201"/>
      <c r="G53" s="1201"/>
      <c r="H53" s="1202"/>
      <c r="I53" s="361">
        <v>-4203</v>
      </c>
      <c r="J53" s="362">
        <v>-4391</v>
      </c>
      <c r="K53" s="362">
        <v>-5238</v>
      </c>
      <c r="L53" s="362">
        <v>-5491</v>
      </c>
      <c r="M53" s="363">
        <v>-5539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WY7IirKFC7w102gIIfLv3Yza2rTyX8otJAoc580qBkCmN5YWXUHX6iYMiL/UXdFZW3/ScQbfQFDa6cxi5rlAA==" saltValue="TNzeu5cBhhKFa95zclrS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C1" zoomScale="70" zoomScaleNormal="70" zoomScaleSheetLayoutView="100" workbookViewId="0">
      <selection activeCell="F62" sqref="F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967</v>
      </c>
      <c r="G55" s="122">
        <v>1012</v>
      </c>
      <c r="H55" s="123">
        <v>1058</v>
      </c>
    </row>
    <row r="56" spans="2:8" ht="52.5" customHeight="1" x14ac:dyDescent="0.15">
      <c r="B56" s="124"/>
      <c r="C56" s="1213" t="s">
        <v>47</v>
      </c>
      <c r="D56" s="1213"/>
      <c r="E56" s="1214"/>
      <c r="F56" s="125">
        <v>752</v>
      </c>
      <c r="G56" s="125">
        <v>752</v>
      </c>
      <c r="H56" s="126">
        <v>827</v>
      </c>
    </row>
    <row r="57" spans="2:8" ht="53.25" customHeight="1" x14ac:dyDescent="0.15">
      <c r="B57" s="124"/>
      <c r="C57" s="1215" t="s">
        <v>48</v>
      </c>
      <c r="D57" s="1215"/>
      <c r="E57" s="1216"/>
      <c r="F57" s="127">
        <v>4647</v>
      </c>
      <c r="G57" s="127">
        <v>4778</v>
      </c>
      <c r="H57" s="128">
        <v>4913</v>
      </c>
    </row>
    <row r="58" spans="2:8" ht="45.75" customHeight="1" x14ac:dyDescent="0.15">
      <c r="B58" s="129"/>
      <c r="C58" s="1203" t="s">
        <v>574</v>
      </c>
      <c r="D58" s="1204"/>
      <c r="E58" s="1205"/>
      <c r="F58" s="130">
        <v>1565</v>
      </c>
      <c r="G58" s="130">
        <v>1565</v>
      </c>
      <c r="H58" s="131">
        <v>1565</v>
      </c>
    </row>
    <row r="59" spans="2:8" ht="45.75" customHeight="1" x14ac:dyDescent="0.15">
      <c r="B59" s="129"/>
      <c r="C59" s="1203" t="s">
        <v>575</v>
      </c>
      <c r="D59" s="1204"/>
      <c r="E59" s="1205"/>
      <c r="F59" s="130">
        <v>1147</v>
      </c>
      <c r="G59" s="130">
        <v>1275</v>
      </c>
      <c r="H59" s="131">
        <v>1316</v>
      </c>
    </row>
    <row r="60" spans="2:8" ht="45.75" customHeight="1" x14ac:dyDescent="0.15">
      <c r="B60" s="129"/>
      <c r="C60" s="1203" t="s">
        <v>576</v>
      </c>
      <c r="D60" s="1204"/>
      <c r="E60" s="1205"/>
      <c r="F60" s="130">
        <v>515</v>
      </c>
      <c r="G60" s="130">
        <v>515</v>
      </c>
      <c r="H60" s="131">
        <v>614</v>
      </c>
    </row>
    <row r="61" spans="2:8" ht="45.75" customHeight="1" x14ac:dyDescent="0.15">
      <c r="B61" s="129"/>
      <c r="C61" s="1203" t="s">
        <v>577</v>
      </c>
      <c r="D61" s="1204"/>
      <c r="E61" s="1205"/>
      <c r="F61" s="130">
        <v>495</v>
      </c>
      <c r="G61" s="130">
        <v>495</v>
      </c>
      <c r="H61" s="131">
        <v>495</v>
      </c>
    </row>
    <row r="62" spans="2:8" ht="45.75" customHeight="1" thickBot="1" x14ac:dyDescent="0.2">
      <c r="B62" s="132"/>
      <c r="C62" s="1206" t="s">
        <v>578</v>
      </c>
      <c r="D62" s="1207"/>
      <c r="E62" s="1208"/>
      <c r="F62" s="133">
        <v>211</v>
      </c>
      <c r="G62" s="133">
        <v>194</v>
      </c>
      <c r="H62" s="134">
        <v>174</v>
      </c>
    </row>
    <row r="63" spans="2:8" ht="52.5" customHeight="1" thickBot="1" x14ac:dyDescent="0.2">
      <c r="B63" s="135"/>
      <c r="C63" s="1209" t="s">
        <v>49</v>
      </c>
      <c r="D63" s="1209"/>
      <c r="E63" s="1210"/>
      <c r="F63" s="136">
        <v>6365</v>
      </c>
      <c r="G63" s="136">
        <v>6541</v>
      </c>
      <c r="H63" s="137">
        <v>6798</v>
      </c>
    </row>
    <row r="64" spans="2:8" x14ac:dyDescent="0.15"/>
  </sheetData>
  <sheetProtection algorithmName="SHA-512" hashValue="vMInqRao6VC9MpGdWSondAOhUieDhaplxCZYFUL2swgxY/47ndGKFi4/vt1kKta3/SQ9jVLlM04WZtpV4pIA+Q==" saltValue="yKj1E9Bp5d/Swf8RIv7M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314040</v>
      </c>
      <c r="E3" s="156"/>
      <c r="F3" s="157">
        <v>264232</v>
      </c>
      <c r="G3" s="158"/>
      <c r="H3" s="159"/>
    </row>
    <row r="4" spans="1:8" x14ac:dyDescent="0.15">
      <c r="A4" s="160"/>
      <c r="B4" s="161"/>
      <c r="C4" s="162"/>
      <c r="D4" s="163">
        <v>232395</v>
      </c>
      <c r="E4" s="164"/>
      <c r="F4" s="165">
        <v>133959</v>
      </c>
      <c r="G4" s="166"/>
      <c r="H4" s="167"/>
    </row>
    <row r="5" spans="1:8" x14ac:dyDescent="0.15">
      <c r="A5" s="148" t="s">
        <v>522</v>
      </c>
      <c r="B5" s="153"/>
      <c r="C5" s="154"/>
      <c r="D5" s="155">
        <v>249786</v>
      </c>
      <c r="E5" s="156"/>
      <c r="F5" s="157">
        <v>263613</v>
      </c>
      <c r="G5" s="158"/>
      <c r="H5" s="159"/>
    </row>
    <row r="6" spans="1:8" x14ac:dyDescent="0.15">
      <c r="A6" s="160"/>
      <c r="B6" s="161"/>
      <c r="C6" s="162"/>
      <c r="D6" s="163">
        <v>95148</v>
      </c>
      <c r="E6" s="164"/>
      <c r="F6" s="165">
        <v>128823</v>
      </c>
      <c r="G6" s="166"/>
      <c r="H6" s="167"/>
    </row>
    <row r="7" spans="1:8" x14ac:dyDescent="0.15">
      <c r="A7" s="148" t="s">
        <v>523</v>
      </c>
      <c r="B7" s="153"/>
      <c r="C7" s="154"/>
      <c r="D7" s="155">
        <v>178704</v>
      </c>
      <c r="E7" s="156"/>
      <c r="F7" s="157">
        <v>330026</v>
      </c>
      <c r="G7" s="158"/>
      <c r="H7" s="159"/>
    </row>
    <row r="8" spans="1:8" x14ac:dyDescent="0.15">
      <c r="A8" s="160"/>
      <c r="B8" s="161"/>
      <c r="C8" s="162"/>
      <c r="D8" s="163">
        <v>134263</v>
      </c>
      <c r="E8" s="164"/>
      <c r="F8" s="165">
        <v>141075</v>
      </c>
      <c r="G8" s="166"/>
      <c r="H8" s="167"/>
    </row>
    <row r="9" spans="1:8" x14ac:dyDescent="0.15">
      <c r="A9" s="148" t="s">
        <v>524</v>
      </c>
      <c r="B9" s="153"/>
      <c r="C9" s="154"/>
      <c r="D9" s="155">
        <v>246148</v>
      </c>
      <c r="E9" s="156"/>
      <c r="F9" s="157">
        <v>278179</v>
      </c>
      <c r="G9" s="158"/>
      <c r="H9" s="159"/>
    </row>
    <row r="10" spans="1:8" x14ac:dyDescent="0.15">
      <c r="A10" s="160"/>
      <c r="B10" s="161"/>
      <c r="C10" s="162"/>
      <c r="D10" s="163">
        <v>203397</v>
      </c>
      <c r="E10" s="164"/>
      <c r="F10" s="165">
        <v>122182</v>
      </c>
      <c r="G10" s="166"/>
      <c r="H10" s="167"/>
    </row>
    <row r="11" spans="1:8" x14ac:dyDescent="0.15">
      <c r="A11" s="148" t="s">
        <v>525</v>
      </c>
      <c r="B11" s="153"/>
      <c r="C11" s="154"/>
      <c r="D11" s="155">
        <v>176516</v>
      </c>
      <c r="E11" s="156"/>
      <c r="F11" s="157">
        <v>283153</v>
      </c>
      <c r="G11" s="158"/>
      <c r="H11" s="159"/>
    </row>
    <row r="12" spans="1:8" x14ac:dyDescent="0.15">
      <c r="A12" s="160"/>
      <c r="B12" s="161"/>
      <c r="C12" s="168"/>
      <c r="D12" s="163">
        <v>125478</v>
      </c>
      <c r="E12" s="164"/>
      <c r="F12" s="165">
        <v>127593</v>
      </c>
      <c r="G12" s="166"/>
      <c r="H12" s="167"/>
    </row>
    <row r="13" spans="1:8" x14ac:dyDescent="0.15">
      <c r="A13" s="148"/>
      <c r="B13" s="153"/>
      <c r="C13" s="169"/>
      <c r="D13" s="170">
        <v>233039</v>
      </c>
      <c r="E13" s="171"/>
      <c r="F13" s="172">
        <v>283841</v>
      </c>
      <c r="G13" s="173"/>
      <c r="H13" s="159"/>
    </row>
    <row r="14" spans="1:8" x14ac:dyDescent="0.15">
      <c r="A14" s="160"/>
      <c r="B14" s="161"/>
      <c r="C14" s="162"/>
      <c r="D14" s="163">
        <v>158136</v>
      </c>
      <c r="E14" s="164"/>
      <c r="F14" s="165">
        <v>130726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2.27</v>
      </c>
      <c r="C19" s="174">
        <f>ROUND(VALUE(SUBSTITUTE(実質収支比率等に係る経年分析!G$48,"▲","-")),2)</f>
        <v>3.33</v>
      </c>
      <c r="D19" s="174">
        <f>ROUND(VALUE(SUBSTITUTE(実質収支比率等に係る経年分析!H$48,"▲","-")),2)</f>
        <v>2.2599999999999998</v>
      </c>
      <c r="E19" s="174">
        <f>ROUND(VALUE(SUBSTITUTE(実質収支比率等に係る経年分析!I$48,"▲","-")),2)</f>
        <v>2.35</v>
      </c>
      <c r="F19" s="174">
        <f>ROUND(VALUE(SUBSTITUTE(実質収支比率等に係る経年分析!J$48,"▲","-")),2)</f>
        <v>2.62</v>
      </c>
    </row>
    <row r="20" spans="1:11" x14ac:dyDescent="0.15">
      <c r="A20" s="174" t="s">
        <v>53</v>
      </c>
      <c r="B20" s="174">
        <f>ROUND(VALUE(SUBSTITUTE(実質収支比率等に係る経年分析!F$47,"▲","-")),2)</f>
        <v>30.87</v>
      </c>
      <c r="C20" s="174">
        <f>ROUND(VALUE(SUBSTITUTE(実質収支比率等に係る経年分析!G$47,"▲","-")),2)</f>
        <v>25.8</v>
      </c>
      <c r="D20" s="174">
        <f>ROUND(VALUE(SUBSTITUTE(実質収支比率等に係る経年分析!H$47,"▲","-")),2)</f>
        <v>25.01</v>
      </c>
      <c r="E20" s="174">
        <f>ROUND(VALUE(SUBSTITUTE(実質収支比率等に係る経年分析!I$47,"▲","-")),2)</f>
        <v>26.43</v>
      </c>
      <c r="F20" s="174">
        <f>ROUND(VALUE(SUBSTITUTE(実質収支比率等に係る経年分析!J$47,"▲","-")),2)</f>
        <v>27.51</v>
      </c>
    </row>
    <row r="21" spans="1:11" x14ac:dyDescent="0.15">
      <c r="A21" s="174" t="s">
        <v>54</v>
      </c>
      <c r="B21" s="174">
        <f>IF(ISNUMBER(VALUE(SUBSTITUTE(実質収支比率等に係る経年分析!F$49,"▲","-"))),ROUND(VALUE(SUBSTITUTE(実質収支比率等に係る経年分析!F$49,"▲","-")),2),NA())</f>
        <v>-0.01</v>
      </c>
      <c r="C21" s="174">
        <f>IF(ISNUMBER(VALUE(SUBSTITUTE(実質収支比率等に係る経年分析!G$49,"▲","-"))),ROUND(VALUE(SUBSTITUTE(実質収支比率等に係る経年分析!G$49,"▲","-")),2),NA())</f>
        <v>-1.35</v>
      </c>
      <c r="D21" s="174">
        <f>IF(ISNUMBER(VALUE(SUBSTITUTE(実質収支比率等に係る経年分析!H$49,"▲","-"))),ROUND(VALUE(SUBSTITUTE(実質収支比率等に係る経年分析!H$49,"▲","-")),2),NA())</f>
        <v>0.63</v>
      </c>
      <c r="E21" s="174">
        <f>IF(ISNUMBER(VALUE(SUBSTITUTE(実質収支比率等に係る経年分析!I$49,"▲","-"))),ROUND(VALUE(SUBSTITUTE(実質収支比率等に係る経年分析!I$49,"▲","-")),2),NA())</f>
        <v>1.54</v>
      </c>
      <c r="F21" s="174">
        <f>IF(ISNUMBER(VALUE(SUBSTITUTE(実質収支比率等に係る経年分析!J$49,"▲","-"))),ROUND(VALUE(SUBSTITUTE(実質収支比率等に係る経年分析!J$49,"▲","-")),2),NA())</f>
        <v>0.28000000000000003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只見町介護老人保健施設特別会計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只見町後期高齢者医療特別会計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只見町国民健康保険施設特別会計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只見町国民健康保険事業特別会計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15">
      <c r="A33" s="175" t="str">
        <f>IF(連結実質赤字比率に係る赤字・黒字の構成分析!C$37="",NA(),連結実質赤字比率に係る赤字・黒字の構成分析!C$37)</f>
        <v>只見町介護保険事業特別会計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0.28999999999999998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0.14000000000000001</v>
      </c>
    </row>
    <row r="34" spans="1:16" x14ac:dyDescent="0.15">
      <c r="A34" s="175" t="str">
        <f>IF(連結実質赤字比率に係る赤字・黒字の構成分析!C$36="",NA(),連結実質赤字比率に係る赤字・黒字の構成分析!C$36)</f>
        <v>只見町簡易水道特別会計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0.85</v>
      </c>
    </row>
    <row r="35" spans="1:16" x14ac:dyDescent="0.15">
      <c r="A35" s="175" t="str">
        <f>IF(連結実質赤字比率に係る赤字・黒字の構成分析!C$35="",NA(),連結実質赤字比率に係る赤字・黒字の構成分析!C$35)</f>
        <v>只見町集落排水事業特別会計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7.0000000000000007E-2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3.33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2.0099999999999998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2.62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560</v>
      </c>
      <c r="E42" s="176"/>
      <c r="F42" s="176"/>
      <c r="G42" s="176">
        <f>'実質公債費比率（分子）の構造'!L$52</f>
        <v>579</v>
      </c>
      <c r="H42" s="176"/>
      <c r="I42" s="176"/>
      <c r="J42" s="176">
        <f>'実質公債費比率（分子）の構造'!M$52</f>
        <v>624</v>
      </c>
      <c r="K42" s="176"/>
      <c r="L42" s="176"/>
      <c r="M42" s="176">
        <f>'実質公債費比率（分子）の構造'!N$52</f>
        <v>665</v>
      </c>
      <c r="N42" s="176"/>
      <c r="O42" s="176"/>
      <c r="P42" s="176">
        <f>'実質公債費比率（分子）の構造'!O$52</f>
        <v>691</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0</v>
      </c>
      <c r="L44" s="176"/>
      <c r="M44" s="176"/>
      <c r="N44" s="176">
        <f>'実質公債費比率（分子）の構造'!O$50</f>
        <v>1</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159</v>
      </c>
      <c r="C46" s="176"/>
      <c r="D46" s="176"/>
      <c r="E46" s="176">
        <f>'実質公債費比率（分子）の構造'!L$48</f>
        <v>163</v>
      </c>
      <c r="F46" s="176"/>
      <c r="G46" s="176"/>
      <c r="H46" s="176">
        <f>'実質公債費比率（分子）の構造'!M$48</f>
        <v>163</v>
      </c>
      <c r="I46" s="176"/>
      <c r="J46" s="176"/>
      <c r="K46" s="176">
        <f>'実質公債費比率（分子）の構造'!N$48</f>
        <v>168</v>
      </c>
      <c r="L46" s="176"/>
      <c r="M46" s="176"/>
      <c r="N46" s="176">
        <f>'実質公債費比率（分子）の構造'!O$48</f>
        <v>172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486</v>
      </c>
      <c r="C49" s="176"/>
      <c r="D49" s="176"/>
      <c r="E49" s="176">
        <f>'実質公債費比率（分子）の構造'!L$45</f>
        <v>520</v>
      </c>
      <c r="F49" s="176"/>
      <c r="G49" s="176"/>
      <c r="H49" s="176">
        <f>'実質公債費比率（分子）の構造'!M$45</f>
        <v>542</v>
      </c>
      <c r="I49" s="176"/>
      <c r="J49" s="176"/>
      <c r="K49" s="176">
        <f>'実質公債費比率（分子）の構造'!N$45</f>
        <v>612</v>
      </c>
      <c r="L49" s="176"/>
      <c r="M49" s="176"/>
      <c r="N49" s="176">
        <f>'実質公債費比率（分子）の構造'!O$45</f>
        <v>704</v>
      </c>
      <c r="O49" s="176"/>
      <c r="P49" s="176"/>
    </row>
    <row r="50" spans="1:16" x14ac:dyDescent="0.15">
      <c r="A50" s="176" t="s">
        <v>67</v>
      </c>
      <c r="B50" s="176" t="e">
        <f>NA()</f>
        <v>#N/A</v>
      </c>
      <c r="C50" s="176">
        <f>IF(ISNUMBER('実質公債費比率（分子）の構造'!K$53),'実質公債費比率（分子）の構造'!K$53,NA())</f>
        <v>86</v>
      </c>
      <c r="D50" s="176" t="e">
        <f>NA()</f>
        <v>#N/A</v>
      </c>
      <c r="E50" s="176" t="e">
        <f>NA()</f>
        <v>#N/A</v>
      </c>
      <c r="F50" s="176">
        <f>IF(ISNUMBER('実質公債費比率（分子）の構造'!L$53),'実質公債費比率（分子）の構造'!L$53,NA())</f>
        <v>105</v>
      </c>
      <c r="G50" s="176" t="e">
        <f>NA()</f>
        <v>#N/A</v>
      </c>
      <c r="H50" s="176" t="e">
        <f>NA()</f>
        <v>#N/A</v>
      </c>
      <c r="I50" s="176">
        <f>IF(ISNUMBER('実質公債費比率（分子）の構造'!M$53),'実質公債費比率（分子）の構造'!M$53,NA())</f>
        <v>82</v>
      </c>
      <c r="J50" s="176" t="e">
        <f>NA()</f>
        <v>#N/A</v>
      </c>
      <c r="K50" s="176" t="e">
        <f>NA()</f>
        <v>#N/A</v>
      </c>
      <c r="L50" s="176">
        <f>IF(ISNUMBER('実質公債費比率（分子）の構造'!N$53),'実質公債費比率（分子）の構造'!N$53,NA())</f>
        <v>115</v>
      </c>
      <c r="M50" s="176" t="e">
        <f>NA()</f>
        <v>#N/A</v>
      </c>
      <c r="N50" s="176" t="e">
        <f>NA()</f>
        <v>#N/A</v>
      </c>
      <c r="O50" s="176">
        <f>IF(ISNUMBER('実質公債費比率（分子）の構造'!O$53),'実質公債費比率（分子）の構造'!O$53,NA())</f>
        <v>186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6792</v>
      </c>
      <c r="E56" s="175"/>
      <c r="F56" s="175"/>
      <c r="G56" s="175">
        <f>'将来負担比率（分子）の構造'!J$52</f>
        <v>7049</v>
      </c>
      <c r="H56" s="175"/>
      <c r="I56" s="175"/>
      <c r="J56" s="175">
        <f>'将来負担比率（分子）の構造'!K$52</f>
        <v>6904</v>
      </c>
      <c r="K56" s="175"/>
      <c r="L56" s="175"/>
      <c r="M56" s="175">
        <f>'将来負担比率（分子）の構造'!L$52</f>
        <v>6740</v>
      </c>
      <c r="N56" s="175"/>
      <c r="O56" s="175"/>
      <c r="P56" s="175">
        <f>'将来負担比率（分子）の構造'!M$52</f>
        <v>6602</v>
      </c>
    </row>
    <row r="57" spans="1:16" x14ac:dyDescent="0.15">
      <c r="A57" s="175" t="s">
        <v>42</v>
      </c>
      <c r="B57" s="175"/>
      <c r="C57" s="175"/>
      <c r="D57" s="175">
        <f>'将来負担比率（分子）の構造'!I$51</f>
        <v>68</v>
      </c>
      <c r="E57" s="175"/>
      <c r="F57" s="175"/>
      <c r="G57" s="175">
        <f>'将来負担比率（分子）の構造'!J$51</f>
        <v>63</v>
      </c>
      <c r="H57" s="175"/>
      <c r="I57" s="175"/>
      <c r="J57" s="175">
        <f>'将来負担比率（分子）の構造'!K$51</f>
        <v>57</v>
      </c>
      <c r="K57" s="175"/>
      <c r="L57" s="175"/>
      <c r="M57" s="175">
        <f>'将来負担比率（分子）の構造'!L$51</f>
        <v>51</v>
      </c>
      <c r="N57" s="175"/>
      <c r="O57" s="175"/>
      <c r="P57" s="175">
        <f>'将来負担比率（分子）の構造'!M$51</f>
        <v>46</v>
      </c>
    </row>
    <row r="58" spans="1:16" x14ac:dyDescent="0.15">
      <c r="A58" s="175" t="s">
        <v>41</v>
      </c>
      <c r="B58" s="175"/>
      <c r="C58" s="175"/>
      <c r="D58" s="175">
        <f>'将来負担比率（分子）の構造'!I$50</f>
        <v>5617</v>
      </c>
      <c r="E58" s="175"/>
      <c r="F58" s="175"/>
      <c r="G58" s="175">
        <f>'将来負担比率（分子）の構造'!J$50</f>
        <v>5890</v>
      </c>
      <c r="H58" s="175"/>
      <c r="I58" s="175"/>
      <c r="J58" s="175">
        <f>'将来負担比率（分子）の構造'!K$50</f>
        <v>6791</v>
      </c>
      <c r="K58" s="175"/>
      <c r="L58" s="175"/>
      <c r="M58" s="175">
        <f>'将来負担比率（分子）の構造'!L$50</f>
        <v>6993</v>
      </c>
      <c r="N58" s="175"/>
      <c r="O58" s="175"/>
      <c r="P58" s="175">
        <f>'将来負担比率（分子）の構造'!M$50</f>
        <v>7224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407</v>
      </c>
      <c r="C62" s="175"/>
      <c r="D62" s="175"/>
      <c r="E62" s="175">
        <f>'将来負担比率（分子）の構造'!J$45</f>
        <v>403</v>
      </c>
      <c r="F62" s="175"/>
      <c r="G62" s="175"/>
      <c r="H62" s="175">
        <f>'将来負担比率（分子）の構造'!K$45</f>
        <v>369</v>
      </c>
      <c r="I62" s="175"/>
      <c r="J62" s="175"/>
      <c r="K62" s="175">
        <f>'将来負担比率（分子）の構造'!L$45</f>
        <v>340</v>
      </c>
      <c r="L62" s="175"/>
      <c r="M62" s="175"/>
      <c r="N62" s="175">
        <f>'将来負担比率（分子）の構造'!M$45</f>
        <v>462</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1836</v>
      </c>
      <c r="C64" s="175"/>
      <c r="D64" s="175"/>
      <c r="E64" s="175">
        <f>'将来負担比率（分子）の構造'!J$43</f>
        <v>1784</v>
      </c>
      <c r="F64" s="175"/>
      <c r="G64" s="175"/>
      <c r="H64" s="175">
        <f>'将来負担比率（分子）の構造'!K$43</f>
        <v>1695</v>
      </c>
      <c r="I64" s="175"/>
      <c r="J64" s="175"/>
      <c r="K64" s="175">
        <f>'将来負担比率（分子）の構造'!L$43</f>
        <v>1622</v>
      </c>
      <c r="L64" s="175"/>
      <c r="M64" s="175"/>
      <c r="N64" s="175">
        <f>'将来負担比率（分子）の構造'!M$43</f>
        <v>1595</v>
      </c>
      <c r="O64" s="175"/>
      <c r="P64" s="175"/>
    </row>
    <row r="65" spans="1:16" x14ac:dyDescent="0.15">
      <c r="A65" s="175" t="s">
        <v>32</v>
      </c>
      <c r="B65" s="175" t="str">
        <f>'将来負担比率（分子）の構造'!I$42</f>
        <v>-</v>
      </c>
      <c r="C65" s="175"/>
      <c r="D65" s="175"/>
      <c r="E65" s="175">
        <f>'将来負担比率（分子）の構造'!J$42</f>
        <v>25</v>
      </c>
      <c r="F65" s="175"/>
      <c r="G65" s="175"/>
      <c r="H65" s="175">
        <f>'将来負担比率（分子）の構造'!K$42</f>
        <v>19</v>
      </c>
      <c r="I65" s="175"/>
      <c r="J65" s="175"/>
      <c r="K65" s="175">
        <f>'将来負担比率（分子）の構造'!L$42</f>
        <v>15</v>
      </c>
      <c r="L65" s="175"/>
      <c r="M65" s="175"/>
      <c r="N65" s="175">
        <f>'将来負担比率（分子）の構造'!M$42</f>
        <v>15</v>
      </c>
      <c r="O65" s="175"/>
      <c r="P65" s="175"/>
    </row>
    <row r="66" spans="1:16" x14ac:dyDescent="0.15">
      <c r="A66" s="175" t="s">
        <v>31</v>
      </c>
      <c r="B66" s="175">
        <f>'将来負担比率（分子）の構造'!I$41</f>
        <v>6030</v>
      </c>
      <c r="C66" s="175"/>
      <c r="D66" s="175"/>
      <c r="E66" s="175">
        <f>'将来負担比率（分子）の構造'!J$41</f>
        <v>6398</v>
      </c>
      <c r="F66" s="175"/>
      <c r="G66" s="175"/>
      <c r="H66" s="175">
        <f>'将来負担比率（分子）の構造'!K$41</f>
        <v>6431</v>
      </c>
      <c r="I66" s="175"/>
      <c r="J66" s="175"/>
      <c r="K66" s="175">
        <f>'将来負担比率（分子）の構造'!L$41</f>
        <v>6317</v>
      </c>
      <c r="L66" s="175"/>
      <c r="M66" s="175"/>
      <c r="N66" s="175">
        <f>'将来負担比率（分子）の構造'!M$41</f>
        <v>6260</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967</v>
      </c>
      <c r="C72" s="179">
        <f>基金残高に係る経年分析!G55</f>
        <v>1012</v>
      </c>
      <c r="D72" s="179">
        <f>基金残高に係る経年分析!H55</f>
        <v>1058</v>
      </c>
    </row>
    <row r="73" spans="1:16" x14ac:dyDescent="0.15">
      <c r="A73" s="178" t="s">
        <v>74</v>
      </c>
      <c r="B73" s="179">
        <f>基金残高に係る経年分析!F56</f>
        <v>752</v>
      </c>
      <c r="C73" s="179">
        <f>基金残高に係る経年分析!G56</f>
        <v>752</v>
      </c>
      <c r="D73" s="179">
        <f>基金残高に係る経年分析!H56</f>
        <v>827</v>
      </c>
    </row>
    <row r="74" spans="1:16" x14ac:dyDescent="0.15">
      <c r="A74" s="178" t="s">
        <v>75</v>
      </c>
      <c r="B74" s="179">
        <f>基金残高に係る経年分析!F57</f>
        <v>4647</v>
      </c>
      <c r="C74" s="179">
        <f>基金残高に係る経年分析!G57</f>
        <v>4778</v>
      </c>
      <c r="D74" s="179">
        <f>基金残高に係る経年分析!H57</f>
        <v>4913</v>
      </c>
    </row>
  </sheetData>
  <sheetProtection algorithmName="SHA-512" hashValue="nUjv7XvELpxENfwqgN5N1yhlqVHU/IAq9LgwTPExL8JyZAySnXtRRp+XWJ+NKCCsMKJErmwbVikqthsZLYHjxA==" saltValue="6+waTr5VadgIVwg8guC/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855670</v>
      </c>
      <c r="S5" s="613"/>
      <c r="T5" s="613"/>
      <c r="U5" s="613"/>
      <c r="V5" s="613"/>
      <c r="W5" s="613"/>
      <c r="X5" s="613"/>
      <c r="Y5" s="614"/>
      <c r="Z5" s="615">
        <v>14.3</v>
      </c>
      <c r="AA5" s="615"/>
      <c r="AB5" s="615"/>
      <c r="AC5" s="615"/>
      <c r="AD5" s="616">
        <v>855670</v>
      </c>
      <c r="AE5" s="616"/>
      <c r="AF5" s="616"/>
      <c r="AG5" s="616"/>
      <c r="AH5" s="616"/>
      <c r="AI5" s="616"/>
      <c r="AJ5" s="616"/>
      <c r="AK5" s="616"/>
      <c r="AL5" s="617">
        <v>21.7</v>
      </c>
      <c r="AM5" s="618"/>
      <c r="AN5" s="618"/>
      <c r="AO5" s="619"/>
      <c r="AP5" s="609" t="s">
        <v>217</v>
      </c>
      <c r="AQ5" s="610"/>
      <c r="AR5" s="610"/>
      <c r="AS5" s="610"/>
      <c r="AT5" s="610"/>
      <c r="AU5" s="610"/>
      <c r="AV5" s="610"/>
      <c r="AW5" s="610"/>
      <c r="AX5" s="610"/>
      <c r="AY5" s="610"/>
      <c r="AZ5" s="610"/>
      <c r="BA5" s="610"/>
      <c r="BB5" s="610"/>
      <c r="BC5" s="610"/>
      <c r="BD5" s="610"/>
      <c r="BE5" s="610"/>
      <c r="BF5" s="611"/>
      <c r="BG5" s="623">
        <v>852413</v>
      </c>
      <c r="BH5" s="624"/>
      <c r="BI5" s="624"/>
      <c r="BJ5" s="624"/>
      <c r="BK5" s="624"/>
      <c r="BL5" s="624"/>
      <c r="BM5" s="624"/>
      <c r="BN5" s="625"/>
      <c r="BO5" s="626">
        <v>99.6</v>
      </c>
      <c r="BP5" s="626"/>
      <c r="BQ5" s="626"/>
      <c r="BR5" s="626"/>
      <c r="BS5" s="627">
        <v>79382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72353</v>
      </c>
      <c r="S6" s="624"/>
      <c r="T6" s="624"/>
      <c r="U6" s="624"/>
      <c r="V6" s="624"/>
      <c r="W6" s="624"/>
      <c r="X6" s="624"/>
      <c r="Y6" s="625"/>
      <c r="Z6" s="626">
        <v>1.2</v>
      </c>
      <c r="AA6" s="626"/>
      <c r="AB6" s="626"/>
      <c r="AC6" s="626"/>
      <c r="AD6" s="627">
        <v>72353</v>
      </c>
      <c r="AE6" s="627"/>
      <c r="AF6" s="627"/>
      <c r="AG6" s="627"/>
      <c r="AH6" s="627"/>
      <c r="AI6" s="627"/>
      <c r="AJ6" s="627"/>
      <c r="AK6" s="627"/>
      <c r="AL6" s="628">
        <v>1.8</v>
      </c>
      <c r="AM6" s="629"/>
      <c r="AN6" s="629"/>
      <c r="AO6" s="630"/>
      <c r="AP6" s="620" t="s">
        <v>222</v>
      </c>
      <c r="AQ6" s="621"/>
      <c r="AR6" s="621"/>
      <c r="AS6" s="621"/>
      <c r="AT6" s="621"/>
      <c r="AU6" s="621"/>
      <c r="AV6" s="621"/>
      <c r="AW6" s="621"/>
      <c r="AX6" s="621"/>
      <c r="AY6" s="621"/>
      <c r="AZ6" s="621"/>
      <c r="BA6" s="621"/>
      <c r="BB6" s="621"/>
      <c r="BC6" s="621"/>
      <c r="BD6" s="621"/>
      <c r="BE6" s="621"/>
      <c r="BF6" s="622"/>
      <c r="BG6" s="623">
        <v>852413</v>
      </c>
      <c r="BH6" s="624"/>
      <c r="BI6" s="624"/>
      <c r="BJ6" s="624"/>
      <c r="BK6" s="624"/>
      <c r="BL6" s="624"/>
      <c r="BM6" s="624"/>
      <c r="BN6" s="625"/>
      <c r="BO6" s="626">
        <v>99.6</v>
      </c>
      <c r="BP6" s="626"/>
      <c r="BQ6" s="626"/>
      <c r="BR6" s="626"/>
      <c r="BS6" s="627">
        <v>79382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70108</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70108</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112</v>
      </c>
      <c r="S7" s="624"/>
      <c r="T7" s="624"/>
      <c r="U7" s="624"/>
      <c r="V7" s="624"/>
      <c r="W7" s="624"/>
      <c r="X7" s="624"/>
      <c r="Y7" s="625"/>
      <c r="Z7" s="626">
        <v>0</v>
      </c>
      <c r="AA7" s="626"/>
      <c r="AB7" s="626"/>
      <c r="AC7" s="626"/>
      <c r="AD7" s="627">
        <v>112</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165003</v>
      </c>
      <c r="BH7" s="624"/>
      <c r="BI7" s="624"/>
      <c r="BJ7" s="624"/>
      <c r="BK7" s="624"/>
      <c r="BL7" s="624"/>
      <c r="BM7" s="624"/>
      <c r="BN7" s="625"/>
      <c r="BO7" s="626">
        <v>19.3</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1065096</v>
      </c>
      <c r="CS7" s="624"/>
      <c r="CT7" s="624"/>
      <c r="CU7" s="624"/>
      <c r="CV7" s="624"/>
      <c r="CW7" s="624"/>
      <c r="CX7" s="624"/>
      <c r="CY7" s="625"/>
      <c r="CZ7" s="626">
        <v>18.2</v>
      </c>
      <c r="DA7" s="626"/>
      <c r="DB7" s="626"/>
      <c r="DC7" s="626"/>
      <c r="DD7" s="632">
        <v>34878</v>
      </c>
      <c r="DE7" s="624"/>
      <c r="DF7" s="624"/>
      <c r="DG7" s="624"/>
      <c r="DH7" s="624"/>
      <c r="DI7" s="624"/>
      <c r="DJ7" s="624"/>
      <c r="DK7" s="624"/>
      <c r="DL7" s="624"/>
      <c r="DM7" s="624"/>
      <c r="DN7" s="624"/>
      <c r="DO7" s="624"/>
      <c r="DP7" s="625"/>
      <c r="DQ7" s="632">
        <v>873223</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1526</v>
      </c>
      <c r="S8" s="624"/>
      <c r="T8" s="624"/>
      <c r="U8" s="624"/>
      <c r="V8" s="624"/>
      <c r="W8" s="624"/>
      <c r="X8" s="624"/>
      <c r="Y8" s="625"/>
      <c r="Z8" s="626">
        <v>0</v>
      </c>
      <c r="AA8" s="626"/>
      <c r="AB8" s="626"/>
      <c r="AC8" s="626"/>
      <c r="AD8" s="627">
        <v>1526</v>
      </c>
      <c r="AE8" s="627"/>
      <c r="AF8" s="627"/>
      <c r="AG8" s="627"/>
      <c r="AH8" s="627"/>
      <c r="AI8" s="627"/>
      <c r="AJ8" s="627"/>
      <c r="AK8" s="627"/>
      <c r="AL8" s="628">
        <v>0</v>
      </c>
      <c r="AM8" s="629"/>
      <c r="AN8" s="629"/>
      <c r="AO8" s="630"/>
      <c r="AP8" s="620" t="s">
        <v>228</v>
      </c>
      <c r="AQ8" s="621"/>
      <c r="AR8" s="621"/>
      <c r="AS8" s="621"/>
      <c r="AT8" s="621"/>
      <c r="AU8" s="621"/>
      <c r="AV8" s="621"/>
      <c r="AW8" s="621"/>
      <c r="AX8" s="621"/>
      <c r="AY8" s="621"/>
      <c r="AZ8" s="621"/>
      <c r="BA8" s="621"/>
      <c r="BB8" s="621"/>
      <c r="BC8" s="621"/>
      <c r="BD8" s="621"/>
      <c r="BE8" s="621"/>
      <c r="BF8" s="622"/>
      <c r="BG8" s="623">
        <v>6787</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877806</v>
      </c>
      <c r="CS8" s="624"/>
      <c r="CT8" s="624"/>
      <c r="CU8" s="624"/>
      <c r="CV8" s="624"/>
      <c r="CW8" s="624"/>
      <c r="CX8" s="624"/>
      <c r="CY8" s="625"/>
      <c r="CZ8" s="626">
        <v>15</v>
      </c>
      <c r="DA8" s="626"/>
      <c r="DB8" s="626"/>
      <c r="DC8" s="626"/>
      <c r="DD8" s="632" t="s">
        <v>122</v>
      </c>
      <c r="DE8" s="624"/>
      <c r="DF8" s="624"/>
      <c r="DG8" s="624"/>
      <c r="DH8" s="624"/>
      <c r="DI8" s="624"/>
      <c r="DJ8" s="624"/>
      <c r="DK8" s="624"/>
      <c r="DL8" s="624"/>
      <c r="DM8" s="624"/>
      <c r="DN8" s="624"/>
      <c r="DO8" s="624"/>
      <c r="DP8" s="625"/>
      <c r="DQ8" s="632">
        <v>667852</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1664</v>
      </c>
      <c r="S9" s="624"/>
      <c r="T9" s="624"/>
      <c r="U9" s="624"/>
      <c r="V9" s="624"/>
      <c r="W9" s="624"/>
      <c r="X9" s="624"/>
      <c r="Y9" s="625"/>
      <c r="Z9" s="626">
        <v>0</v>
      </c>
      <c r="AA9" s="626"/>
      <c r="AB9" s="626"/>
      <c r="AC9" s="626"/>
      <c r="AD9" s="627">
        <v>1664</v>
      </c>
      <c r="AE9" s="627"/>
      <c r="AF9" s="627"/>
      <c r="AG9" s="627"/>
      <c r="AH9" s="627"/>
      <c r="AI9" s="627"/>
      <c r="AJ9" s="627"/>
      <c r="AK9" s="627"/>
      <c r="AL9" s="628">
        <v>0</v>
      </c>
      <c r="AM9" s="629"/>
      <c r="AN9" s="629"/>
      <c r="AO9" s="630"/>
      <c r="AP9" s="620" t="s">
        <v>231</v>
      </c>
      <c r="AQ9" s="621"/>
      <c r="AR9" s="621"/>
      <c r="AS9" s="621"/>
      <c r="AT9" s="621"/>
      <c r="AU9" s="621"/>
      <c r="AV9" s="621"/>
      <c r="AW9" s="621"/>
      <c r="AX9" s="621"/>
      <c r="AY9" s="621"/>
      <c r="AZ9" s="621"/>
      <c r="BA9" s="621"/>
      <c r="BB9" s="621"/>
      <c r="BC9" s="621"/>
      <c r="BD9" s="621"/>
      <c r="BE9" s="621"/>
      <c r="BF9" s="622"/>
      <c r="BG9" s="623">
        <v>134833</v>
      </c>
      <c r="BH9" s="624"/>
      <c r="BI9" s="624"/>
      <c r="BJ9" s="624"/>
      <c r="BK9" s="624"/>
      <c r="BL9" s="624"/>
      <c r="BM9" s="624"/>
      <c r="BN9" s="625"/>
      <c r="BO9" s="626">
        <v>15.8</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403998</v>
      </c>
      <c r="CS9" s="624"/>
      <c r="CT9" s="624"/>
      <c r="CU9" s="624"/>
      <c r="CV9" s="624"/>
      <c r="CW9" s="624"/>
      <c r="CX9" s="624"/>
      <c r="CY9" s="625"/>
      <c r="CZ9" s="626">
        <v>6.9</v>
      </c>
      <c r="DA9" s="626"/>
      <c r="DB9" s="626"/>
      <c r="DC9" s="626"/>
      <c r="DD9" s="632">
        <v>35539</v>
      </c>
      <c r="DE9" s="624"/>
      <c r="DF9" s="624"/>
      <c r="DG9" s="624"/>
      <c r="DH9" s="624"/>
      <c r="DI9" s="624"/>
      <c r="DJ9" s="624"/>
      <c r="DK9" s="624"/>
      <c r="DL9" s="624"/>
      <c r="DM9" s="624"/>
      <c r="DN9" s="624"/>
      <c r="DO9" s="624"/>
      <c r="DP9" s="625"/>
      <c r="DQ9" s="632">
        <v>327570</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10360</v>
      </c>
      <c r="BH10" s="624"/>
      <c r="BI10" s="624"/>
      <c r="BJ10" s="624"/>
      <c r="BK10" s="624"/>
      <c r="BL10" s="624"/>
      <c r="BM10" s="624"/>
      <c r="BN10" s="625"/>
      <c r="BO10" s="626">
        <v>1.2</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2571</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2571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106640</v>
      </c>
      <c r="S11" s="624"/>
      <c r="T11" s="624"/>
      <c r="U11" s="624"/>
      <c r="V11" s="624"/>
      <c r="W11" s="624"/>
      <c r="X11" s="624"/>
      <c r="Y11" s="625"/>
      <c r="Z11" s="628">
        <v>1.8</v>
      </c>
      <c r="AA11" s="629"/>
      <c r="AB11" s="629"/>
      <c r="AC11" s="635"/>
      <c r="AD11" s="632">
        <v>106640</v>
      </c>
      <c r="AE11" s="624"/>
      <c r="AF11" s="624"/>
      <c r="AG11" s="624"/>
      <c r="AH11" s="624"/>
      <c r="AI11" s="624"/>
      <c r="AJ11" s="624"/>
      <c r="AK11" s="625"/>
      <c r="AL11" s="628">
        <v>2.7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13023</v>
      </c>
      <c r="BH11" s="624"/>
      <c r="BI11" s="624"/>
      <c r="BJ11" s="624"/>
      <c r="BK11" s="624"/>
      <c r="BL11" s="624"/>
      <c r="BM11" s="624"/>
      <c r="BN11" s="625"/>
      <c r="BO11" s="626">
        <v>1.5</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533628</v>
      </c>
      <c r="CS11" s="624"/>
      <c r="CT11" s="624"/>
      <c r="CU11" s="624"/>
      <c r="CV11" s="624"/>
      <c r="CW11" s="624"/>
      <c r="CX11" s="624"/>
      <c r="CY11" s="625"/>
      <c r="CZ11" s="626">
        <v>9.1</v>
      </c>
      <c r="DA11" s="626"/>
      <c r="DB11" s="626"/>
      <c r="DC11" s="626"/>
      <c r="DD11" s="632">
        <v>125920</v>
      </c>
      <c r="DE11" s="624"/>
      <c r="DF11" s="624"/>
      <c r="DG11" s="624"/>
      <c r="DH11" s="624"/>
      <c r="DI11" s="624"/>
      <c r="DJ11" s="624"/>
      <c r="DK11" s="624"/>
      <c r="DL11" s="624"/>
      <c r="DM11" s="624"/>
      <c r="DN11" s="624"/>
      <c r="DO11" s="624"/>
      <c r="DP11" s="625"/>
      <c r="DQ11" s="632">
        <v>323179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650388</v>
      </c>
      <c r="BH12" s="624"/>
      <c r="BI12" s="624"/>
      <c r="BJ12" s="624"/>
      <c r="BK12" s="624"/>
      <c r="BL12" s="624"/>
      <c r="BM12" s="624"/>
      <c r="BN12" s="625"/>
      <c r="BO12" s="626">
        <v>76</v>
      </c>
      <c r="BP12" s="626"/>
      <c r="BQ12" s="626"/>
      <c r="BR12" s="626"/>
      <c r="BS12" s="627">
        <v>79382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401938</v>
      </c>
      <c r="CS12" s="624"/>
      <c r="CT12" s="624"/>
      <c r="CU12" s="624"/>
      <c r="CV12" s="624"/>
      <c r="CW12" s="624"/>
      <c r="CX12" s="624"/>
      <c r="CY12" s="625"/>
      <c r="CZ12" s="626">
        <v>6.9</v>
      </c>
      <c r="DA12" s="626"/>
      <c r="DB12" s="626"/>
      <c r="DC12" s="626"/>
      <c r="DD12" s="632">
        <v>20812</v>
      </c>
      <c r="DE12" s="624"/>
      <c r="DF12" s="624"/>
      <c r="DG12" s="624"/>
      <c r="DH12" s="624"/>
      <c r="DI12" s="624"/>
      <c r="DJ12" s="624"/>
      <c r="DK12" s="624"/>
      <c r="DL12" s="624"/>
      <c r="DM12" s="624"/>
      <c r="DN12" s="624"/>
      <c r="DO12" s="624"/>
      <c r="DP12" s="625"/>
      <c r="DQ12" s="632">
        <v>274218</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635469</v>
      </c>
      <c r="BH13" s="624"/>
      <c r="BI13" s="624"/>
      <c r="BJ13" s="624"/>
      <c r="BK13" s="624"/>
      <c r="BL13" s="624"/>
      <c r="BM13" s="624"/>
      <c r="BN13" s="625"/>
      <c r="BO13" s="626">
        <v>74.3</v>
      </c>
      <c r="BP13" s="626"/>
      <c r="BQ13" s="626"/>
      <c r="BR13" s="626"/>
      <c r="BS13" s="627">
        <v>79382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758468</v>
      </c>
      <c r="CS13" s="624"/>
      <c r="CT13" s="624"/>
      <c r="CU13" s="624"/>
      <c r="CV13" s="624"/>
      <c r="CW13" s="624"/>
      <c r="CX13" s="624"/>
      <c r="CY13" s="625"/>
      <c r="CZ13" s="626">
        <v>12.9</v>
      </c>
      <c r="DA13" s="626"/>
      <c r="DB13" s="626"/>
      <c r="DC13" s="626"/>
      <c r="DD13" s="632">
        <v>392317</v>
      </c>
      <c r="DE13" s="624"/>
      <c r="DF13" s="624"/>
      <c r="DG13" s="624"/>
      <c r="DH13" s="624"/>
      <c r="DI13" s="624"/>
      <c r="DJ13" s="624"/>
      <c r="DK13" s="624"/>
      <c r="DL13" s="624"/>
      <c r="DM13" s="624"/>
      <c r="DN13" s="624"/>
      <c r="DO13" s="624"/>
      <c r="DP13" s="625"/>
      <c r="DQ13" s="632">
        <v>393548</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737</v>
      </c>
      <c r="S14" s="624"/>
      <c r="T14" s="624"/>
      <c r="U14" s="624"/>
      <c r="V14" s="624"/>
      <c r="W14" s="624"/>
      <c r="X14" s="624"/>
      <c r="Y14" s="625"/>
      <c r="Z14" s="626">
        <v>0</v>
      </c>
      <c r="AA14" s="626"/>
      <c r="AB14" s="626"/>
      <c r="AC14" s="626"/>
      <c r="AD14" s="627">
        <v>737</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15142</v>
      </c>
      <c r="BH14" s="624"/>
      <c r="BI14" s="624"/>
      <c r="BJ14" s="624"/>
      <c r="BK14" s="624"/>
      <c r="BL14" s="624"/>
      <c r="BM14" s="624"/>
      <c r="BN14" s="625"/>
      <c r="BO14" s="626">
        <v>1.8</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377587</v>
      </c>
      <c r="CS14" s="624"/>
      <c r="CT14" s="624"/>
      <c r="CU14" s="624"/>
      <c r="CV14" s="624"/>
      <c r="CW14" s="624"/>
      <c r="CX14" s="624"/>
      <c r="CY14" s="625"/>
      <c r="CZ14" s="626">
        <v>6.4</v>
      </c>
      <c r="DA14" s="626"/>
      <c r="DB14" s="626"/>
      <c r="DC14" s="626"/>
      <c r="DD14" s="632">
        <v>2272</v>
      </c>
      <c r="DE14" s="624"/>
      <c r="DF14" s="624"/>
      <c r="DG14" s="624"/>
      <c r="DH14" s="624"/>
      <c r="DI14" s="624"/>
      <c r="DJ14" s="624"/>
      <c r="DK14" s="624"/>
      <c r="DL14" s="624"/>
      <c r="DM14" s="624"/>
      <c r="DN14" s="624"/>
      <c r="DO14" s="624"/>
      <c r="DP14" s="625"/>
      <c r="DQ14" s="632">
        <v>260539</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21880</v>
      </c>
      <c r="BH15" s="624"/>
      <c r="BI15" s="624"/>
      <c r="BJ15" s="624"/>
      <c r="BK15" s="624"/>
      <c r="BL15" s="624"/>
      <c r="BM15" s="624"/>
      <c r="BN15" s="625"/>
      <c r="BO15" s="626">
        <v>2.6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668597</v>
      </c>
      <c r="CS15" s="624"/>
      <c r="CT15" s="624"/>
      <c r="CU15" s="624"/>
      <c r="CV15" s="624"/>
      <c r="CW15" s="624"/>
      <c r="CX15" s="624"/>
      <c r="CY15" s="625"/>
      <c r="CZ15" s="626">
        <v>11.4</v>
      </c>
      <c r="DA15" s="626"/>
      <c r="DB15" s="626"/>
      <c r="DC15" s="626"/>
      <c r="DD15" s="632">
        <v>63965</v>
      </c>
      <c r="DE15" s="624"/>
      <c r="DF15" s="624"/>
      <c r="DG15" s="624"/>
      <c r="DH15" s="624"/>
      <c r="DI15" s="624"/>
      <c r="DJ15" s="624"/>
      <c r="DK15" s="624"/>
      <c r="DL15" s="624"/>
      <c r="DM15" s="624"/>
      <c r="DN15" s="624"/>
      <c r="DO15" s="624"/>
      <c r="DP15" s="625"/>
      <c r="DQ15" s="632">
        <v>590341</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5417</v>
      </c>
      <c r="S16" s="624"/>
      <c r="T16" s="624"/>
      <c r="U16" s="624"/>
      <c r="V16" s="624"/>
      <c r="W16" s="624"/>
      <c r="X16" s="624"/>
      <c r="Y16" s="625"/>
      <c r="Z16" s="626">
        <v>0.1</v>
      </c>
      <c r="AA16" s="626"/>
      <c r="AB16" s="626"/>
      <c r="AC16" s="626"/>
      <c r="AD16" s="627">
        <v>5417</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666</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575</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11463</v>
      </c>
      <c r="S17" s="624"/>
      <c r="T17" s="624"/>
      <c r="U17" s="624"/>
      <c r="V17" s="624"/>
      <c r="W17" s="624"/>
      <c r="X17" s="624"/>
      <c r="Y17" s="625"/>
      <c r="Z17" s="626">
        <v>0.2</v>
      </c>
      <c r="AA17" s="626"/>
      <c r="AB17" s="626"/>
      <c r="AC17" s="626"/>
      <c r="AD17" s="627">
        <v>11463</v>
      </c>
      <c r="AE17" s="627"/>
      <c r="AF17" s="627"/>
      <c r="AG17" s="627"/>
      <c r="AH17" s="627"/>
      <c r="AI17" s="627"/>
      <c r="AJ17" s="627"/>
      <c r="AK17" s="627"/>
      <c r="AL17" s="628">
        <v>0.3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704322</v>
      </c>
      <c r="CS17" s="624"/>
      <c r="CT17" s="624"/>
      <c r="CU17" s="624"/>
      <c r="CV17" s="624"/>
      <c r="CW17" s="624"/>
      <c r="CX17" s="624"/>
      <c r="CY17" s="625"/>
      <c r="CZ17" s="626">
        <v>12</v>
      </c>
      <c r="DA17" s="626"/>
      <c r="DB17" s="626"/>
      <c r="DC17" s="626"/>
      <c r="DD17" s="632" t="s">
        <v>122</v>
      </c>
      <c r="DE17" s="624"/>
      <c r="DF17" s="624"/>
      <c r="DG17" s="624"/>
      <c r="DH17" s="624"/>
      <c r="DI17" s="624"/>
      <c r="DJ17" s="624"/>
      <c r="DK17" s="624"/>
      <c r="DL17" s="624"/>
      <c r="DM17" s="624"/>
      <c r="DN17" s="624"/>
      <c r="DO17" s="624"/>
      <c r="DP17" s="625"/>
      <c r="DQ17" s="632">
        <v>698679</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1251</v>
      </c>
      <c r="S18" s="624"/>
      <c r="T18" s="624"/>
      <c r="U18" s="624"/>
      <c r="V18" s="624"/>
      <c r="W18" s="624"/>
      <c r="X18" s="624"/>
      <c r="Y18" s="625"/>
      <c r="Z18" s="626">
        <v>0</v>
      </c>
      <c r="AA18" s="626"/>
      <c r="AB18" s="626"/>
      <c r="AC18" s="626"/>
      <c r="AD18" s="627">
        <v>1251</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1251</v>
      </c>
      <c r="S19" s="624"/>
      <c r="T19" s="624"/>
      <c r="U19" s="624"/>
      <c r="V19" s="624"/>
      <c r="W19" s="624"/>
      <c r="X19" s="624"/>
      <c r="Y19" s="625"/>
      <c r="Z19" s="626">
        <v>0</v>
      </c>
      <c r="AA19" s="626"/>
      <c r="AB19" s="626"/>
      <c r="AC19" s="626"/>
      <c r="AD19" s="627">
        <v>1251</v>
      </c>
      <c r="AE19" s="627"/>
      <c r="AF19" s="627"/>
      <c r="AG19" s="627"/>
      <c r="AH19" s="627"/>
      <c r="AI19" s="627"/>
      <c r="AJ19" s="627"/>
      <c r="AK19" s="627"/>
      <c r="AL19" s="628">
        <v>0</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3257</v>
      </c>
      <c r="BH19" s="624"/>
      <c r="BI19" s="624"/>
      <c r="BJ19" s="624"/>
      <c r="BK19" s="624"/>
      <c r="BL19" s="624"/>
      <c r="BM19" s="624"/>
      <c r="BN19" s="625"/>
      <c r="BO19" s="626">
        <v>0.4</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3257</v>
      </c>
      <c r="BH20" s="624"/>
      <c r="BI20" s="624"/>
      <c r="BJ20" s="624"/>
      <c r="BK20" s="624"/>
      <c r="BL20" s="624"/>
      <c r="BM20" s="624"/>
      <c r="BN20" s="625"/>
      <c r="BO20" s="626">
        <v>0.4</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5864785</v>
      </c>
      <c r="CS20" s="624"/>
      <c r="CT20" s="624"/>
      <c r="CU20" s="624"/>
      <c r="CV20" s="624"/>
      <c r="CW20" s="624"/>
      <c r="CX20" s="624"/>
      <c r="CY20" s="625"/>
      <c r="CZ20" s="626">
        <v>100</v>
      </c>
      <c r="DA20" s="626"/>
      <c r="DB20" s="626"/>
      <c r="DC20" s="626"/>
      <c r="DD20" s="632">
        <v>675703</v>
      </c>
      <c r="DE20" s="624"/>
      <c r="DF20" s="624"/>
      <c r="DG20" s="624"/>
      <c r="DH20" s="624"/>
      <c r="DI20" s="624"/>
      <c r="DJ20" s="624"/>
      <c r="DK20" s="624"/>
      <c r="DL20" s="624"/>
      <c r="DM20" s="624"/>
      <c r="DN20" s="624"/>
      <c r="DO20" s="624"/>
      <c r="DP20" s="625"/>
      <c r="DQ20" s="632">
        <v>4482403</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3240923</v>
      </c>
      <c r="S21" s="624"/>
      <c r="T21" s="624"/>
      <c r="U21" s="624"/>
      <c r="V21" s="624"/>
      <c r="W21" s="624"/>
      <c r="X21" s="624"/>
      <c r="Y21" s="625"/>
      <c r="Z21" s="626">
        <v>54.2</v>
      </c>
      <c r="AA21" s="626"/>
      <c r="AB21" s="626"/>
      <c r="AC21" s="626"/>
      <c r="AD21" s="627">
        <v>2865692</v>
      </c>
      <c r="AE21" s="627"/>
      <c r="AF21" s="627"/>
      <c r="AG21" s="627"/>
      <c r="AH21" s="627"/>
      <c r="AI21" s="627"/>
      <c r="AJ21" s="627"/>
      <c r="AK21" s="627"/>
      <c r="AL21" s="628">
        <v>72.8</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3257</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2865692</v>
      </c>
      <c r="S22" s="624"/>
      <c r="T22" s="624"/>
      <c r="U22" s="624"/>
      <c r="V22" s="624"/>
      <c r="W22" s="624"/>
      <c r="X22" s="624"/>
      <c r="Y22" s="625"/>
      <c r="Z22" s="626">
        <v>48</v>
      </c>
      <c r="AA22" s="626"/>
      <c r="AB22" s="626"/>
      <c r="AC22" s="626"/>
      <c r="AD22" s="627">
        <v>2865692</v>
      </c>
      <c r="AE22" s="627"/>
      <c r="AF22" s="627"/>
      <c r="AG22" s="627"/>
      <c r="AH22" s="627"/>
      <c r="AI22" s="627"/>
      <c r="AJ22" s="627"/>
      <c r="AK22" s="627"/>
      <c r="AL22" s="628">
        <v>72.8</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365271</v>
      </c>
      <c r="S23" s="624"/>
      <c r="T23" s="624"/>
      <c r="U23" s="624"/>
      <c r="V23" s="624"/>
      <c r="W23" s="624"/>
      <c r="X23" s="624"/>
      <c r="Y23" s="625"/>
      <c r="Z23" s="626">
        <v>6.1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9960</v>
      </c>
      <c r="S24" s="624"/>
      <c r="T24" s="624"/>
      <c r="U24" s="624"/>
      <c r="V24" s="624"/>
      <c r="W24" s="624"/>
      <c r="X24" s="624"/>
      <c r="Y24" s="625"/>
      <c r="Z24" s="626">
        <v>0.2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1915358</v>
      </c>
      <c r="CS24" s="613"/>
      <c r="CT24" s="613"/>
      <c r="CU24" s="613"/>
      <c r="CV24" s="613"/>
      <c r="CW24" s="613"/>
      <c r="CX24" s="613"/>
      <c r="CY24" s="614"/>
      <c r="CZ24" s="617">
        <v>32.700000000000003</v>
      </c>
      <c r="DA24" s="618"/>
      <c r="DB24" s="618"/>
      <c r="DC24" s="634"/>
      <c r="DD24" s="653">
        <v>1735316</v>
      </c>
      <c r="DE24" s="613"/>
      <c r="DF24" s="613"/>
      <c r="DG24" s="613"/>
      <c r="DH24" s="613"/>
      <c r="DI24" s="613"/>
      <c r="DJ24" s="613"/>
      <c r="DK24" s="614"/>
      <c r="DL24" s="653">
        <v>1651662</v>
      </c>
      <c r="DM24" s="613"/>
      <c r="DN24" s="613"/>
      <c r="DO24" s="613"/>
      <c r="DP24" s="613"/>
      <c r="DQ24" s="613"/>
      <c r="DR24" s="613"/>
      <c r="DS24" s="613"/>
      <c r="DT24" s="613"/>
      <c r="DU24" s="613"/>
      <c r="DV24" s="614"/>
      <c r="DW24" s="617">
        <v>41.8</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4297756</v>
      </c>
      <c r="S25" s="624"/>
      <c r="T25" s="624"/>
      <c r="U25" s="624"/>
      <c r="V25" s="624"/>
      <c r="W25" s="624"/>
      <c r="X25" s="624"/>
      <c r="Y25" s="625"/>
      <c r="Z25" s="626">
        <v>71.900000000000006</v>
      </c>
      <c r="AA25" s="626"/>
      <c r="AB25" s="626"/>
      <c r="AC25" s="626"/>
      <c r="AD25" s="627">
        <v>3922525</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990806</v>
      </c>
      <c r="CS25" s="656"/>
      <c r="CT25" s="656"/>
      <c r="CU25" s="656"/>
      <c r="CV25" s="656"/>
      <c r="CW25" s="656"/>
      <c r="CX25" s="656"/>
      <c r="CY25" s="657"/>
      <c r="CZ25" s="628">
        <v>16.899999999999999</v>
      </c>
      <c r="DA25" s="654"/>
      <c r="DB25" s="654"/>
      <c r="DC25" s="658"/>
      <c r="DD25" s="632">
        <v>916919</v>
      </c>
      <c r="DE25" s="656"/>
      <c r="DF25" s="656"/>
      <c r="DG25" s="656"/>
      <c r="DH25" s="656"/>
      <c r="DI25" s="656"/>
      <c r="DJ25" s="656"/>
      <c r="DK25" s="657"/>
      <c r="DL25" s="632">
        <v>916210</v>
      </c>
      <c r="DM25" s="656"/>
      <c r="DN25" s="656"/>
      <c r="DO25" s="656"/>
      <c r="DP25" s="656"/>
      <c r="DQ25" s="656"/>
      <c r="DR25" s="656"/>
      <c r="DS25" s="656"/>
      <c r="DT25" s="656"/>
      <c r="DU25" s="656"/>
      <c r="DV25" s="657"/>
      <c r="DW25" s="628">
        <v>23.2</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581169</v>
      </c>
      <c r="CS26" s="624"/>
      <c r="CT26" s="624"/>
      <c r="CU26" s="624"/>
      <c r="CV26" s="624"/>
      <c r="CW26" s="624"/>
      <c r="CX26" s="624"/>
      <c r="CY26" s="625"/>
      <c r="CZ26" s="628">
        <v>9.9</v>
      </c>
      <c r="DA26" s="654"/>
      <c r="DB26" s="654"/>
      <c r="DC26" s="658"/>
      <c r="DD26" s="632">
        <v>514159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1819</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855670</v>
      </c>
      <c r="BH27" s="624"/>
      <c r="BI27" s="624"/>
      <c r="BJ27" s="624"/>
      <c r="BK27" s="624"/>
      <c r="BL27" s="624"/>
      <c r="BM27" s="624"/>
      <c r="BN27" s="625"/>
      <c r="BO27" s="626">
        <v>100</v>
      </c>
      <c r="BP27" s="626"/>
      <c r="BQ27" s="626"/>
      <c r="BR27" s="626"/>
      <c r="BS27" s="627">
        <v>79382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220230</v>
      </c>
      <c r="CS27" s="656"/>
      <c r="CT27" s="656"/>
      <c r="CU27" s="656"/>
      <c r="CV27" s="656"/>
      <c r="CW27" s="656"/>
      <c r="CX27" s="656"/>
      <c r="CY27" s="657"/>
      <c r="CZ27" s="628">
        <v>3.8</v>
      </c>
      <c r="DA27" s="654"/>
      <c r="DB27" s="654"/>
      <c r="DC27" s="658"/>
      <c r="DD27" s="632">
        <v>119718</v>
      </c>
      <c r="DE27" s="656"/>
      <c r="DF27" s="656"/>
      <c r="DG27" s="656"/>
      <c r="DH27" s="656"/>
      <c r="DI27" s="656"/>
      <c r="DJ27" s="656"/>
      <c r="DK27" s="657"/>
      <c r="DL27" s="632">
        <v>36773</v>
      </c>
      <c r="DM27" s="656"/>
      <c r="DN27" s="656"/>
      <c r="DO27" s="656"/>
      <c r="DP27" s="656"/>
      <c r="DQ27" s="656"/>
      <c r="DR27" s="656"/>
      <c r="DS27" s="656"/>
      <c r="DT27" s="656"/>
      <c r="DU27" s="656"/>
      <c r="DV27" s="657"/>
      <c r="DW27" s="628">
        <v>0.9</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34137</v>
      </c>
      <c r="S28" s="624"/>
      <c r="T28" s="624"/>
      <c r="U28" s="624"/>
      <c r="V28" s="624"/>
      <c r="W28" s="624"/>
      <c r="X28" s="624"/>
      <c r="Y28" s="625"/>
      <c r="Z28" s="626">
        <v>0.6</v>
      </c>
      <c r="AA28" s="626"/>
      <c r="AB28" s="626"/>
      <c r="AC28" s="626"/>
      <c r="AD28" s="627">
        <v>6086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704322</v>
      </c>
      <c r="CS28" s="624"/>
      <c r="CT28" s="624"/>
      <c r="CU28" s="624"/>
      <c r="CV28" s="624"/>
      <c r="CW28" s="624"/>
      <c r="CX28" s="624"/>
      <c r="CY28" s="625"/>
      <c r="CZ28" s="628">
        <v>12</v>
      </c>
      <c r="DA28" s="654"/>
      <c r="DB28" s="654"/>
      <c r="DC28" s="658"/>
      <c r="DD28" s="632">
        <v>698679</v>
      </c>
      <c r="DE28" s="624"/>
      <c r="DF28" s="624"/>
      <c r="DG28" s="624"/>
      <c r="DH28" s="624"/>
      <c r="DI28" s="624"/>
      <c r="DJ28" s="624"/>
      <c r="DK28" s="625"/>
      <c r="DL28" s="632">
        <v>698679</v>
      </c>
      <c r="DM28" s="624"/>
      <c r="DN28" s="624"/>
      <c r="DO28" s="624"/>
      <c r="DP28" s="624"/>
      <c r="DQ28" s="624"/>
      <c r="DR28" s="624"/>
      <c r="DS28" s="624"/>
      <c r="DT28" s="624"/>
      <c r="DU28" s="624"/>
      <c r="DV28" s="625"/>
      <c r="DW28" s="628">
        <v>17.7</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3065</v>
      </c>
      <c r="S29" s="624"/>
      <c r="T29" s="624"/>
      <c r="U29" s="624"/>
      <c r="V29" s="624"/>
      <c r="W29" s="624"/>
      <c r="X29" s="624"/>
      <c r="Y29" s="625"/>
      <c r="Z29" s="626">
        <v>0.1</v>
      </c>
      <c r="AA29" s="626"/>
      <c r="AB29" s="626"/>
      <c r="AC29" s="626"/>
      <c r="AD29" s="627">
        <v>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704195</v>
      </c>
      <c r="CS29" s="656"/>
      <c r="CT29" s="656"/>
      <c r="CU29" s="656"/>
      <c r="CV29" s="656"/>
      <c r="CW29" s="656"/>
      <c r="CX29" s="656"/>
      <c r="CY29" s="657"/>
      <c r="CZ29" s="628">
        <v>12</v>
      </c>
      <c r="DA29" s="654"/>
      <c r="DB29" s="654"/>
      <c r="DC29" s="658"/>
      <c r="DD29" s="632">
        <v>698552</v>
      </c>
      <c r="DE29" s="656"/>
      <c r="DF29" s="656"/>
      <c r="DG29" s="656"/>
      <c r="DH29" s="656"/>
      <c r="DI29" s="656"/>
      <c r="DJ29" s="656"/>
      <c r="DK29" s="657"/>
      <c r="DL29" s="632">
        <v>698552</v>
      </c>
      <c r="DM29" s="656"/>
      <c r="DN29" s="656"/>
      <c r="DO29" s="656"/>
      <c r="DP29" s="656"/>
      <c r="DQ29" s="656"/>
      <c r="DR29" s="656"/>
      <c r="DS29" s="656"/>
      <c r="DT29" s="656"/>
      <c r="DU29" s="656"/>
      <c r="DV29" s="657"/>
      <c r="DW29" s="628">
        <v>17.7</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335421</v>
      </c>
      <c r="S30" s="624"/>
      <c r="T30" s="624"/>
      <c r="U30" s="624"/>
      <c r="V30" s="624"/>
      <c r="W30" s="624"/>
      <c r="X30" s="624"/>
      <c r="Y30" s="625"/>
      <c r="Z30" s="626">
        <v>5.6</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690031</v>
      </c>
      <c r="CS30" s="624"/>
      <c r="CT30" s="624"/>
      <c r="CU30" s="624"/>
      <c r="CV30" s="624"/>
      <c r="CW30" s="624"/>
      <c r="CX30" s="624"/>
      <c r="CY30" s="625"/>
      <c r="CZ30" s="628">
        <v>11.8</v>
      </c>
      <c r="DA30" s="654"/>
      <c r="DB30" s="654"/>
      <c r="DC30" s="658"/>
      <c r="DD30" s="632">
        <v>684663</v>
      </c>
      <c r="DE30" s="624"/>
      <c r="DF30" s="624"/>
      <c r="DG30" s="624"/>
      <c r="DH30" s="624"/>
      <c r="DI30" s="624"/>
      <c r="DJ30" s="624"/>
      <c r="DK30" s="625"/>
      <c r="DL30" s="632">
        <v>684663</v>
      </c>
      <c r="DM30" s="624"/>
      <c r="DN30" s="624"/>
      <c r="DO30" s="624"/>
      <c r="DP30" s="624"/>
      <c r="DQ30" s="624"/>
      <c r="DR30" s="624"/>
      <c r="DS30" s="624"/>
      <c r="DT30" s="624"/>
      <c r="DU30" s="624"/>
      <c r="DV30" s="625"/>
      <c r="DW30" s="628">
        <v>17.3</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99.7</v>
      </c>
      <c r="BH31" s="667"/>
      <c r="BI31" s="667"/>
      <c r="BJ31" s="667"/>
      <c r="BK31" s="667"/>
      <c r="BL31" s="667"/>
      <c r="BM31" s="618">
        <v>98.8</v>
      </c>
      <c r="BN31" s="667"/>
      <c r="BO31" s="667"/>
      <c r="BP31" s="667"/>
      <c r="BQ31" s="668"/>
      <c r="BR31" s="679">
        <v>99.6</v>
      </c>
      <c r="BS31" s="667"/>
      <c r="BT31" s="667"/>
      <c r="BU31" s="667"/>
      <c r="BV31" s="667"/>
      <c r="BW31" s="667"/>
      <c r="BX31" s="618">
        <v>99</v>
      </c>
      <c r="BY31" s="667"/>
      <c r="BZ31" s="667"/>
      <c r="CA31" s="667"/>
      <c r="CB31" s="668"/>
      <c r="CD31" s="661"/>
      <c r="CE31" s="662"/>
      <c r="CF31" s="620" t="s">
        <v>301</v>
      </c>
      <c r="CG31" s="621"/>
      <c r="CH31" s="621"/>
      <c r="CI31" s="621"/>
      <c r="CJ31" s="621"/>
      <c r="CK31" s="621"/>
      <c r="CL31" s="621"/>
      <c r="CM31" s="621"/>
      <c r="CN31" s="621"/>
      <c r="CO31" s="621"/>
      <c r="CP31" s="621"/>
      <c r="CQ31" s="622"/>
      <c r="CR31" s="623">
        <v>14164</v>
      </c>
      <c r="CS31" s="656"/>
      <c r="CT31" s="656"/>
      <c r="CU31" s="656"/>
      <c r="CV31" s="656"/>
      <c r="CW31" s="656"/>
      <c r="CX31" s="656"/>
      <c r="CY31" s="657"/>
      <c r="CZ31" s="628">
        <v>0.2</v>
      </c>
      <c r="DA31" s="654"/>
      <c r="DB31" s="654"/>
      <c r="DC31" s="658"/>
      <c r="DD31" s="632">
        <v>13889</v>
      </c>
      <c r="DE31" s="656"/>
      <c r="DF31" s="656"/>
      <c r="DG31" s="656"/>
      <c r="DH31" s="656"/>
      <c r="DI31" s="656"/>
      <c r="DJ31" s="656"/>
      <c r="DK31" s="657"/>
      <c r="DL31" s="632">
        <v>13889</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241496</v>
      </c>
      <c r="S32" s="624"/>
      <c r="T32" s="624"/>
      <c r="U32" s="624"/>
      <c r="V32" s="624"/>
      <c r="W32" s="624"/>
      <c r="X32" s="624"/>
      <c r="Y32" s="625"/>
      <c r="Z32" s="626">
        <v>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303</v>
      </c>
      <c r="AX32" s="620" t="s">
        <v>304</v>
      </c>
      <c r="AY32" s="621"/>
      <c r="AZ32" s="621"/>
      <c r="BA32" s="621"/>
      <c r="BB32" s="621"/>
      <c r="BC32" s="621"/>
      <c r="BD32" s="621"/>
      <c r="BE32" s="621"/>
      <c r="BF32" s="622"/>
      <c r="BG32" s="680">
        <v>99.9</v>
      </c>
      <c r="BH32" s="656"/>
      <c r="BI32" s="656"/>
      <c r="BJ32" s="656"/>
      <c r="BK32" s="656"/>
      <c r="BL32" s="656"/>
      <c r="BM32" s="629">
        <v>99.6</v>
      </c>
      <c r="BN32" s="656"/>
      <c r="BO32" s="656"/>
      <c r="BP32" s="656"/>
      <c r="BQ32" s="678"/>
      <c r="BR32" s="680">
        <v>99.8</v>
      </c>
      <c r="BS32" s="656"/>
      <c r="BT32" s="656"/>
      <c r="BU32" s="656"/>
      <c r="BV32" s="656"/>
      <c r="BW32" s="656"/>
      <c r="BX32" s="629">
        <v>99.7</v>
      </c>
      <c r="BY32" s="656"/>
      <c r="BZ32" s="656"/>
      <c r="CA32" s="656"/>
      <c r="CB32" s="678"/>
      <c r="CD32" s="663"/>
      <c r="CE32" s="664"/>
      <c r="CF32" s="620" t="s">
        <v>305</v>
      </c>
      <c r="CG32" s="621"/>
      <c r="CH32" s="621"/>
      <c r="CI32" s="621"/>
      <c r="CJ32" s="621"/>
      <c r="CK32" s="621"/>
      <c r="CL32" s="621"/>
      <c r="CM32" s="621"/>
      <c r="CN32" s="621"/>
      <c r="CO32" s="621"/>
      <c r="CP32" s="621"/>
      <c r="CQ32" s="622"/>
      <c r="CR32" s="623">
        <v>127</v>
      </c>
      <c r="CS32" s="624"/>
      <c r="CT32" s="624"/>
      <c r="CU32" s="624"/>
      <c r="CV32" s="624"/>
      <c r="CW32" s="624"/>
      <c r="CX32" s="624"/>
      <c r="CY32" s="625"/>
      <c r="CZ32" s="628">
        <v>0</v>
      </c>
      <c r="DA32" s="654"/>
      <c r="DB32" s="654"/>
      <c r="DC32" s="658"/>
      <c r="DD32" s="632">
        <v>127</v>
      </c>
      <c r="DE32" s="624"/>
      <c r="DF32" s="624"/>
      <c r="DG32" s="624"/>
      <c r="DH32" s="624"/>
      <c r="DI32" s="624"/>
      <c r="DJ32" s="624"/>
      <c r="DK32" s="625"/>
      <c r="DL32" s="632">
        <v>127</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19165</v>
      </c>
      <c r="S33" s="624"/>
      <c r="T33" s="624"/>
      <c r="U33" s="624"/>
      <c r="V33" s="624"/>
      <c r="W33" s="624"/>
      <c r="X33" s="624"/>
      <c r="Y33" s="625"/>
      <c r="Z33" s="626">
        <v>0.3</v>
      </c>
      <c r="AA33" s="626"/>
      <c r="AB33" s="626"/>
      <c r="AC33" s="626"/>
      <c r="AD33" s="627">
        <v>7797</v>
      </c>
      <c r="AE33" s="627"/>
      <c r="AF33" s="627"/>
      <c r="AG33" s="627"/>
      <c r="AH33" s="627"/>
      <c r="AI33" s="627"/>
      <c r="AJ33" s="627"/>
      <c r="AK33" s="627"/>
      <c r="AL33" s="628">
        <v>0.2</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99.6</v>
      </c>
      <c r="BH33" s="682"/>
      <c r="BI33" s="682"/>
      <c r="BJ33" s="682"/>
      <c r="BK33" s="682"/>
      <c r="BL33" s="682"/>
      <c r="BM33" s="683">
        <v>98.5</v>
      </c>
      <c r="BN33" s="682"/>
      <c r="BO33" s="682"/>
      <c r="BP33" s="682"/>
      <c r="BQ33" s="684"/>
      <c r="BR33" s="681">
        <v>99.6</v>
      </c>
      <c r="BS33" s="682"/>
      <c r="BT33" s="682"/>
      <c r="BU33" s="682"/>
      <c r="BV33" s="682"/>
      <c r="BW33" s="682"/>
      <c r="BX33" s="683">
        <v>98.7</v>
      </c>
      <c r="BY33" s="682"/>
      <c r="BZ33" s="682"/>
      <c r="CA33" s="682"/>
      <c r="CB33" s="684"/>
      <c r="CD33" s="620" t="s">
        <v>308</v>
      </c>
      <c r="CE33" s="621"/>
      <c r="CF33" s="621"/>
      <c r="CG33" s="621"/>
      <c r="CH33" s="621"/>
      <c r="CI33" s="621"/>
      <c r="CJ33" s="621"/>
      <c r="CK33" s="621"/>
      <c r="CL33" s="621"/>
      <c r="CM33" s="621"/>
      <c r="CN33" s="621"/>
      <c r="CO33" s="621"/>
      <c r="CP33" s="621"/>
      <c r="CQ33" s="622"/>
      <c r="CR33" s="623">
        <v>3273058</v>
      </c>
      <c r="CS33" s="656"/>
      <c r="CT33" s="656"/>
      <c r="CU33" s="656"/>
      <c r="CV33" s="656"/>
      <c r="CW33" s="656"/>
      <c r="CX33" s="656"/>
      <c r="CY33" s="657"/>
      <c r="CZ33" s="628">
        <v>55.8</v>
      </c>
      <c r="DA33" s="654"/>
      <c r="DB33" s="654"/>
      <c r="DC33" s="658"/>
      <c r="DD33" s="632">
        <v>2592561</v>
      </c>
      <c r="DE33" s="656"/>
      <c r="DF33" s="656"/>
      <c r="DG33" s="656"/>
      <c r="DH33" s="656"/>
      <c r="DI33" s="656"/>
      <c r="DJ33" s="656"/>
      <c r="DK33" s="657"/>
      <c r="DL33" s="632">
        <v>1754550</v>
      </c>
      <c r="DM33" s="656"/>
      <c r="DN33" s="656"/>
      <c r="DO33" s="656"/>
      <c r="DP33" s="656"/>
      <c r="DQ33" s="656"/>
      <c r="DR33" s="656"/>
      <c r="DS33" s="656"/>
      <c r="DT33" s="656"/>
      <c r="DU33" s="656"/>
      <c r="DV33" s="657"/>
      <c r="DW33" s="628">
        <v>44.4</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42404</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1042731</v>
      </c>
      <c r="CS34" s="624"/>
      <c r="CT34" s="624"/>
      <c r="CU34" s="624"/>
      <c r="CV34" s="624"/>
      <c r="CW34" s="624"/>
      <c r="CX34" s="624"/>
      <c r="CY34" s="625"/>
      <c r="CZ34" s="628">
        <v>17.8</v>
      </c>
      <c r="DA34" s="654"/>
      <c r="DB34" s="654"/>
      <c r="DC34" s="658"/>
      <c r="DD34" s="632">
        <v>798916</v>
      </c>
      <c r="DE34" s="624"/>
      <c r="DF34" s="624"/>
      <c r="DG34" s="624"/>
      <c r="DH34" s="624"/>
      <c r="DI34" s="624"/>
      <c r="DJ34" s="624"/>
      <c r="DK34" s="625"/>
      <c r="DL34" s="632">
        <v>577581</v>
      </c>
      <c r="DM34" s="624"/>
      <c r="DN34" s="624"/>
      <c r="DO34" s="624"/>
      <c r="DP34" s="624"/>
      <c r="DQ34" s="624"/>
      <c r="DR34" s="624"/>
      <c r="DS34" s="624"/>
      <c r="DT34" s="624"/>
      <c r="DU34" s="624"/>
      <c r="DV34" s="625"/>
      <c r="DW34" s="628">
        <v>14.6</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162099</v>
      </c>
      <c r="S35" s="624"/>
      <c r="T35" s="624"/>
      <c r="U35" s="624"/>
      <c r="V35" s="624"/>
      <c r="W35" s="624"/>
      <c r="X35" s="624"/>
      <c r="Y35" s="625"/>
      <c r="Z35" s="626">
        <v>2.7</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343946</v>
      </c>
      <c r="CS35" s="656"/>
      <c r="CT35" s="656"/>
      <c r="CU35" s="656"/>
      <c r="CV35" s="656"/>
      <c r="CW35" s="656"/>
      <c r="CX35" s="656"/>
      <c r="CY35" s="657"/>
      <c r="CZ35" s="628">
        <v>5.9</v>
      </c>
      <c r="DA35" s="654"/>
      <c r="DB35" s="654"/>
      <c r="DC35" s="658"/>
      <c r="DD35" s="632">
        <v>334202</v>
      </c>
      <c r="DE35" s="656"/>
      <c r="DF35" s="656"/>
      <c r="DG35" s="656"/>
      <c r="DH35" s="656"/>
      <c r="DI35" s="656"/>
      <c r="DJ35" s="656"/>
      <c r="DK35" s="657"/>
      <c r="DL35" s="632">
        <v>313227</v>
      </c>
      <c r="DM35" s="656"/>
      <c r="DN35" s="656"/>
      <c r="DO35" s="656"/>
      <c r="DP35" s="656"/>
      <c r="DQ35" s="656"/>
      <c r="DR35" s="656"/>
      <c r="DS35" s="656"/>
      <c r="DT35" s="656"/>
      <c r="DU35" s="656"/>
      <c r="DV35" s="657"/>
      <c r="DW35" s="628">
        <v>7.9</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105021</v>
      </c>
      <c r="S36" s="624"/>
      <c r="T36" s="624"/>
      <c r="U36" s="624"/>
      <c r="V36" s="624"/>
      <c r="W36" s="624"/>
      <c r="X36" s="624"/>
      <c r="Y36" s="625"/>
      <c r="Z36" s="626">
        <v>1.8</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568493</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1441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915287</v>
      </c>
      <c r="CS36" s="624"/>
      <c r="CT36" s="624"/>
      <c r="CU36" s="624"/>
      <c r="CV36" s="624"/>
      <c r="CW36" s="624"/>
      <c r="CX36" s="624"/>
      <c r="CY36" s="625"/>
      <c r="CZ36" s="628">
        <v>15.6</v>
      </c>
      <c r="DA36" s="654"/>
      <c r="DB36" s="654"/>
      <c r="DC36" s="658"/>
      <c r="DD36" s="632">
        <v>667030</v>
      </c>
      <c r="DE36" s="624"/>
      <c r="DF36" s="624"/>
      <c r="DG36" s="624"/>
      <c r="DH36" s="624"/>
      <c r="DI36" s="624"/>
      <c r="DJ36" s="624"/>
      <c r="DK36" s="625"/>
      <c r="DL36" s="632">
        <v>483084</v>
      </c>
      <c r="DM36" s="624"/>
      <c r="DN36" s="624"/>
      <c r="DO36" s="624"/>
      <c r="DP36" s="624"/>
      <c r="DQ36" s="624"/>
      <c r="DR36" s="624"/>
      <c r="DS36" s="624"/>
      <c r="DT36" s="624"/>
      <c r="DU36" s="624"/>
      <c r="DV36" s="625"/>
      <c r="DW36" s="628">
        <v>12.2</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100173</v>
      </c>
      <c r="S37" s="624"/>
      <c r="T37" s="624"/>
      <c r="U37" s="624"/>
      <c r="V37" s="624"/>
      <c r="W37" s="624"/>
      <c r="X37" s="624"/>
      <c r="Y37" s="625"/>
      <c r="Z37" s="626">
        <v>1.7</v>
      </c>
      <c r="AA37" s="626"/>
      <c r="AB37" s="626"/>
      <c r="AC37" s="626"/>
      <c r="AD37" s="627">
        <v>441</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137658</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1441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487015</v>
      </c>
      <c r="CS37" s="656"/>
      <c r="CT37" s="656"/>
      <c r="CU37" s="656"/>
      <c r="CV37" s="656"/>
      <c r="CW37" s="656"/>
      <c r="CX37" s="656"/>
      <c r="CY37" s="657"/>
      <c r="CZ37" s="628">
        <v>8.3000000000000007</v>
      </c>
      <c r="DA37" s="654"/>
      <c r="DB37" s="654"/>
      <c r="DC37" s="658"/>
      <c r="DD37" s="632">
        <v>365115</v>
      </c>
      <c r="DE37" s="656"/>
      <c r="DF37" s="656"/>
      <c r="DG37" s="656"/>
      <c r="DH37" s="656"/>
      <c r="DI37" s="656"/>
      <c r="DJ37" s="656"/>
      <c r="DK37" s="657"/>
      <c r="DL37" s="632">
        <v>364633</v>
      </c>
      <c r="DM37" s="656"/>
      <c r="DN37" s="656"/>
      <c r="DO37" s="656"/>
      <c r="DP37" s="656"/>
      <c r="DQ37" s="656"/>
      <c r="DR37" s="656"/>
      <c r="DS37" s="656"/>
      <c r="DT37" s="656"/>
      <c r="DU37" s="656"/>
      <c r="DV37" s="657"/>
      <c r="DW37" s="628">
        <v>9.1999999999999993</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631500</v>
      </c>
      <c r="S38" s="624"/>
      <c r="T38" s="624"/>
      <c r="U38" s="624"/>
      <c r="V38" s="624"/>
      <c r="W38" s="624"/>
      <c r="X38" s="624"/>
      <c r="Y38" s="625"/>
      <c r="Z38" s="626">
        <v>10.6</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55663</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522</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568493</v>
      </c>
      <c r="CS38" s="624"/>
      <c r="CT38" s="624"/>
      <c r="CU38" s="624"/>
      <c r="CV38" s="624"/>
      <c r="CW38" s="624"/>
      <c r="CX38" s="624"/>
      <c r="CY38" s="625"/>
      <c r="CZ38" s="628">
        <v>9.6999999999999993</v>
      </c>
      <c r="DA38" s="654"/>
      <c r="DB38" s="654"/>
      <c r="DC38" s="658"/>
      <c r="DD38" s="632">
        <v>496753</v>
      </c>
      <c r="DE38" s="624"/>
      <c r="DF38" s="624"/>
      <c r="DG38" s="624"/>
      <c r="DH38" s="624"/>
      <c r="DI38" s="624"/>
      <c r="DJ38" s="624"/>
      <c r="DK38" s="625"/>
      <c r="DL38" s="632">
        <v>380658</v>
      </c>
      <c r="DM38" s="624"/>
      <c r="DN38" s="624"/>
      <c r="DO38" s="624"/>
      <c r="DP38" s="624"/>
      <c r="DQ38" s="624"/>
      <c r="DR38" s="624"/>
      <c r="DS38" s="624"/>
      <c r="DT38" s="624"/>
      <c r="DU38" s="624"/>
      <c r="DV38" s="625"/>
      <c r="DW38" s="628">
        <v>9.6</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45367</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751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340053</v>
      </c>
      <c r="CS39" s="656"/>
      <c r="CT39" s="656"/>
      <c r="CU39" s="656"/>
      <c r="CV39" s="656"/>
      <c r="CW39" s="656"/>
      <c r="CX39" s="656"/>
      <c r="CY39" s="657"/>
      <c r="CZ39" s="628">
        <v>5.8</v>
      </c>
      <c r="DA39" s="654"/>
      <c r="DB39" s="654"/>
      <c r="DC39" s="658"/>
      <c r="DD39" s="632">
        <v>295660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16900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23"/>
      <c r="BM40" s="621" t="s">
        <v>334</v>
      </c>
      <c r="BN40" s="621"/>
      <c r="BO40" s="621"/>
      <c r="BP40" s="621"/>
      <c r="BQ40" s="621"/>
      <c r="BR40" s="621"/>
      <c r="BS40" s="621"/>
      <c r="BT40" s="621"/>
      <c r="BU40" s="622"/>
      <c r="BV40" s="623">
        <v>76</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62548</v>
      </c>
      <c r="CS40" s="624"/>
      <c r="CT40" s="624"/>
      <c r="CU40" s="624"/>
      <c r="CV40" s="624"/>
      <c r="CW40" s="624"/>
      <c r="CX40" s="624"/>
      <c r="CY40" s="625"/>
      <c r="CZ40" s="628">
        <v>1.1000000000000001</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5974056</v>
      </c>
      <c r="S41" s="696"/>
      <c r="T41" s="696"/>
      <c r="U41" s="696"/>
      <c r="V41" s="696"/>
      <c r="W41" s="696"/>
      <c r="X41" s="696"/>
      <c r="Y41" s="700"/>
      <c r="Z41" s="701">
        <v>100</v>
      </c>
      <c r="AA41" s="701"/>
      <c r="AB41" s="701"/>
      <c r="AC41" s="701"/>
      <c r="AD41" s="702">
        <v>3936850</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78049</v>
      </c>
      <c r="BA41" s="624"/>
      <c r="BB41" s="624"/>
      <c r="BC41" s="624"/>
      <c r="BD41" s="656"/>
      <c r="BE41" s="656"/>
      <c r="BF41" s="678"/>
      <c r="BG41" s="671"/>
      <c r="BH41" s="672"/>
      <c r="BI41" s="672"/>
      <c r="BJ41" s="672"/>
      <c r="BK41" s="672"/>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251756</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400</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676369</v>
      </c>
      <c r="CS42" s="656"/>
      <c r="CT42" s="656"/>
      <c r="CU42" s="656"/>
      <c r="CV42" s="656"/>
      <c r="CW42" s="656"/>
      <c r="CX42" s="656"/>
      <c r="CY42" s="657"/>
      <c r="CZ42" s="628">
        <v>11.5</v>
      </c>
      <c r="DA42" s="654"/>
      <c r="DB42" s="654"/>
      <c r="DC42" s="658"/>
      <c r="DD42" s="632">
        <v>154526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4"/>
      <c r="DB43" s="654"/>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675703</v>
      </c>
      <c r="CS44" s="624"/>
      <c r="CT44" s="624"/>
      <c r="CU44" s="624"/>
      <c r="CV44" s="624"/>
      <c r="CW44" s="624"/>
      <c r="CX44" s="624"/>
      <c r="CY44" s="625"/>
      <c r="CZ44" s="628">
        <v>11.5</v>
      </c>
      <c r="DA44" s="629"/>
      <c r="DB44" s="629"/>
      <c r="DC44" s="635"/>
      <c r="DD44" s="632">
        <v>153951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157273</v>
      </c>
      <c r="CS45" s="656"/>
      <c r="CT45" s="656"/>
      <c r="CU45" s="656"/>
      <c r="CV45" s="656"/>
      <c r="CW45" s="656"/>
      <c r="CX45" s="656"/>
      <c r="CY45" s="657"/>
      <c r="CZ45" s="628">
        <v>2.7</v>
      </c>
      <c r="DA45" s="654"/>
      <c r="DB45" s="654"/>
      <c r="DC45" s="658"/>
      <c r="DD45" s="632">
        <v>9383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349</v>
      </c>
      <c r="CG46" s="621"/>
      <c r="CH46" s="621"/>
      <c r="CI46" s="621"/>
      <c r="CJ46" s="621"/>
      <c r="CK46" s="621"/>
      <c r="CL46" s="621"/>
      <c r="CM46" s="621"/>
      <c r="CN46" s="621"/>
      <c r="CO46" s="621"/>
      <c r="CP46" s="621"/>
      <c r="CQ46" s="622"/>
      <c r="CR46" s="623">
        <v>480330</v>
      </c>
      <c r="CS46" s="624"/>
      <c r="CT46" s="624"/>
      <c r="CU46" s="624"/>
      <c r="CV46" s="624"/>
      <c r="CW46" s="624"/>
      <c r="CX46" s="624"/>
      <c r="CY46" s="625"/>
      <c r="CZ46" s="628">
        <v>8.1999999999999993</v>
      </c>
      <c r="DA46" s="629"/>
      <c r="DB46" s="629"/>
      <c r="DC46" s="635"/>
      <c r="DD46" s="632">
        <v>143068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350</v>
      </c>
      <c r="CG47" s="621"/>
      <c r="CH47" s="621"/>
      <c r="CI47" s="621"/>
      <c r="CJ47" s="621"/>
      <c r="CK47" s="621"/>
      <c r="CL47" s="621"/>
      <c r="CM47" s="621"/>
      <c r="CN47" s="621"/>
      <c r="CO47" s="621"/>
      <c r="CP47" s="621"/>
      <c r="CQ47" s="622"/>
      <c r="CR47" s="623">
        <v>666</v>
      </c>
      <c r="CS47" s="656"/>
      <c r="CT47" s="656"/>
      <c r="CU47" s="656"/>
      <c r="CV47" s="656"/>
      <c r="CW47" s="656"/>
      <c r="CX47" s="656"/>
      <c r="CY47" s="657"/>
      <c r="CZ47" s="628">
        <v>0</v>
      </c>
      <c r="DA47" s="654"/>
      <c r="DB47" s="654"/>
      <c r="DC47" s="658"/>
      <c r="DD47" s="632">
        <v>575</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5864785</v>
      </c>
      <c r="CS49" s="682"/>
      <c r="CT49" s="682"/>
      <c r="CU49" s="682"/>
      <c r="CV49" s="682"/>
      <c r="CW49" s="682"/>
      <c r="CX49" s="682"/>
      <c r="CY49" s="711"/>
      <c r="CZ49" s="703">
        <v>100</v>
      </c>
      <c r="DA49" s="712"/>
      <c r="DB49" s="712"/>
      <c r="DC49" s="713"/>
      <c r="DD49" s="714">
        <v>4482403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9wtX23PZ1bm55HjFFbQEP2OWu5xYqVhLI1DgZIADS6nNRYRYBrc6UzhBZLic1dmXPlQ85qUKT8XwSLo+mIRn4w==" saltValue="iobzJ3TfUfdUYrkzj1c4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election activeCell="AU64" sqref="AU6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5974</v>
      </c>
      <c r="R7" s="753"/>
      <c r="S7" s="753"/>
      <c r="T7" s="753"/>
      <c r="U7" s="753"/>
      <c r="V7" s="753">
        <v>5865</v>
      </c>
      <c r="W7" s="753"/>
      <c r="X7" s="753"/>
      <c r="Y7" s="753"/>
      <c r="Z7" s="753"/>
      <c r="AA7" s="753">
        <v>109</v>
      </c>
      <c r="AB7" s="753"/>
      <c r="AC7" s="753"/>
      <c r="AD7" s="753"/>
      <c r="AE7" s="754"/>
      <c r="AF7" s="755">
        <v>101</v>
      </c>
      <c r="AG7" s="756"/>
      <c r="AH7" s="756"/>
      <c r="AI7" s="756"/>
      <c r="AJ7" s="757"/>
      <c r="AK7" s="758">
        <v>162</v>
      </c>
      <c r="AL7" s="759"/>
      <c r="AM7" s="759"/>
      <c r="AN7" s="759"/>
      <c r="AO7" s="759"/>
      <c r="AP7" s="759">
        <v>6260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562</v>
      </c>
      <c r="BT7" s="747"/>
      <c r="BU7" s="747"/>
      <c r="BV7" s="747"/>
      <c r="BW7" s="747"/>
      <c r="BX7" s="747"/>
      <c r="BY7" s="747"/>
      <c r="BZ7" s="747"/>
      <c r="CA7" s="747"/>
      <c r="CB7" s="747"/>
      <c r="CC7" s="747"/>
      <c r="CD7" s="747"/>
      <c r="CE7" s="747"/>
      <c r="CF7" s="747"/>
      <c r="CG7" s="762"/>
      <c r="CH7" s="743">
        <v>7</v>
      </c>
      <c r="CI7" s="744"/>
      <c r="CJ7" s="744"/>
      <c r="CK7" s="744"/>
      <c r="CL7" s="745"/>
      <c r="CM7" s="743">
        <v>10</v>
      </c>
      <c r="CN7" s="744"/>
      <c r="CO7" s="744"/>
      <c r="CP7" s="744"/>
      <c r="CQ7" s="745"/>
      <c r="CR7" s="743">
        <v>20</v>
      </c>
      <c r="CS7" s="744"/>
      <c r="CT7" s="744"/>
      <c r="CU7" s="744"/>
      <c r="CV7" s="745"/>
      <c r="CW7" s="743" t="s">
        <v>572</v>
      </c>
      <c r="CX7" s="744"/>
      <c r="CY7" s="744"/>
      <c r="CZ7" s="744"/>
      <c r="DA7" s="745"/>
      <c r="DB7" s="743" t="s">
        <v>572</v>
      </c>
      <c r="DC7" s="744"/>
      <c r="DD7" s="744"/>
      <c r="DE7" s="744"/>
      <c r="DF7" s="745"/>
      <c r="DG7" s="743" t="s">
        <v>572</v>
      </c>
      <c r="DH7" s="744"/>
      <c r="DI7" s="744"/>
      <c r="DJ7" s="744"/>
      <c r="DK7" s="745"/>
      <c r="DL7" s="743" t="s">
        <v>573</v>
      </c>
      <c r="DM7" s="744"/>
      <c r="DN7" s="744"/>
      <c r="DO7" s="744"/>
      <c r="DP7" s="745"/>
      <c r="DQ7" s="743" t="s">
        <v>572</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563</v>
      </c>
      <c r="BT8" s="774"/>
      <c r="BU8" s="774"/>
      <c r="BV8" s="774"/>
      <c r="BW8" s="774"/>
      <c r="BX8" s="774"/>
      <c r="BY8" s="774"/>
      <c r="BZ8" s="774"/>
      <c r="CA8" s="774"/>
      <c r="CB8" s="774"/>
      <c r="CC8" s="774"/>
      <c r="CD8" s="774"/>
      <c r="CE8" s="774"/>
      <c r="CF8" s="774"/>
      <c r="CG8" s="775"/>
      <c r="CH8" s="776">
        <v>-13</v>
      </c>
      <c r="CI8" s="777"/>
      <c r="CJ8" s="777"/>
      <c r="CK8" s="777"/>
      <c r="CL8" s="778"/>
      <c r="CM8" s="776">
        <v>-40</v>
      </c>
      <c r="CN8" s="777"/>
      <c r="CO8" s="777"/>
      <c r="CP8" s="777"/>
      <c r="CQ8" s="778"/>
      <c r="CR8" s="776">
        <v>30</v>
      </c>
      <c r="CS8" s="777"/>
      <c r="CT8" s="777"/>
      <c r="CU8" s="777"/>
      <c r="CV8" s="778"/>
      <c r="CW8" s="776" t="s">
        <v>572</v>
      </c>
      <c r="CX8" s="777"/>
      <c r="CY8" s="777"/>
      <c r="CZ8" s="777"/>
      <c r="DA8" s="778"/>
      <c r="DB8" s="776" t="s">
        <v>573</v>
      </c>
      <c r="DC8" s="777"/>
      <c r="DD8" s="777"/>
      <c r="DE8" s="777"/>
      <c r="DF8" s="778"/>
      <c r="DG8" s="776" t="s">
        <v>572</v>
      </c>
      <c r="DH8" s="777"/>
      <c r="DI8" s="777"/>
      <c r="DJ8" s="777"/>
      <c r="DK8" s="778"/>
      <c r="DL8" s="776" t="s">
        <v>572</v>
      </c>
      <c r="DM8" s="777"/>
      <c r="DN8" s="777"/>
      <c r="DO8" s="777"/>
      <c r="DP8" s="778"/>
      <c r="DQ8" s="776" t="s">
        <v>572</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564</v>
      </c>
      <c r="BT9" s="774"/>
      <c r="BU9" s="774"/>
      <c r="BV9" s="774"/>
      <c r="BW9" s="774"/>
      <c r="BX9" s="774"/>
      <c r="BY9" s="774"/>
      <c r="BZ9" s="774"/>
      <c r="CA9" s="774"/>
      <c r="CB9" s="774"/>
      <c r="CC9" s="774"/>
      <c r="CD9" s="774"/>
      <c r="CE9" s="774"/>
      <c r="CF9" s="774"/>
      <c r="CG9" s="775"/>
      <c r="CH9" s="776">
        <v>-5</v>
      </c>
      <c r="CI9" s="777"/>
      <c r="CJ9" s="777"/>
      <c r="CK9" s="777"/>
      <c r="CL9" s="778"/>
      <c r="CM9" s="776">
        <v>64</v>
      </c>
      <c r="CN9" s="777"/>
      <c r="CO9" s="777"/>
      <c r="CP9" s="777"/>
      <c r="CQ9" s="778"/>
      <c r="CR9" s="776">
        <v>30</v>
      </c>
      <c r="CS9" s="777"/>
      <c r="CT9" s="777"/>
      <c r="CU9" s="777"/>
      <c r="CV9" s="778"/>
      <c r="CW9" s="776" t="s">
        <v>572</v>
      </c>
      <c r="CX9" s="777"/>
      <c r="CY9" s="777"/>
      <c r="CZ9" s="777"/>
      <c r="DA9" s="778"/>
      <c r="DB9" s="776" t="s">
        <v>572</v>
      </c>
      <c r="DC9" s="777"/>
      <c r="DD9" s="777"/>
      <c r="DE9" s="777"/>
      <c r="DF9" s="778"/>
      <c r="DG9" s="776" t="s">
        <v>572</v>
      </c>
      <c r="DH9" s="777"/>
      <c r="DI9" s="777"/>
      <c r="DJ9" s="777"/>
      <c r="DK9" s="778"/>
      <c r="DL9" s="776" t="s">
        <v>572</v>
      </c>
      <c r="DM9" s="777"/>
      <c r="DN9" s="777"/>
      <c r="DO9" s="777"/>
      <c r="DP9" s="778"/>
      <c r="DQ9" s="776" t="s">
        <v>572</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5974</v>
      </c>
      <c r="R23" s="793"/>
      <c r="S23" s="793"/>
      <c r="T23" s="793"/>
      <c r="U23" s="793"/>
      <c r="V23" s="793">
        <v>5865</v>
      </c>
      <c r="W23" s="793"/>
      <c r="X23" s="793"/>
      <c r="Y23" s="793"/>
      <c r="Z23" s="793"/>
      <c r="AA23" s="793">
        <v>109</v>
      </c>
      <c r="AB23" s="793"/>
      <c r="AC23" s="793"/>
      <c r="AD23" s="793"/>
      <c r="AE23" s="794"/>
      <c r="AF23" s="795">
        <v>101</v>
      </c>
      <c r="AG23" s="793"/>
      <c r="AH23" s="793"/>
      <c r="AI23" s="793"/>
      <c r="AJ23" s="796"/>
      <c r="AK23" s="797"/>
      <c r="AL23" s="798"/>
      <c r="AM23" s="798"/>
      <c r="AN23" s="798"/>
      <c r="AO23" s="798"/>
      <c r="AP23" s="793">
        <v>6260</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446</v>
      </c>
      <c r="R28" s="823"/>
      <c r="S28" s="823"/>
      <c r="T28" s="823"/>
      <c r="U28" s="823"/>
      <c r="V28" s="823">
        <v>445</v>
      </c>
      <c r="W28" s="823"/>
      <c r="X28" s="823"/>
      <c r="Y28" s="823"/>
      <c r="Z28" s="823"/>
      <c r="AA28" s="823">
        <v>1</v>
      </c>
      <c r="AB28" s="823"/>
      <c r="AC28" s="823"/>
      <c r="AD28" s="823"/>
      <c r="AE28" s="824"/>
      <c r="AF28" s="825">
        <v>1</v>
      </c>
      <c r="AG28" s="823"/>
      <c r="AH28" s="823"/>
      <c r="AI28" s="823"/>
      <c r="AJ28" s="826"/>
      <c r="AK28" s="827">
        <v>37</v>
      </c>
      <c r="AL28" s="828"/>
      <c r="AM28" s="828"/>
      <c r="AN28" s="828"/>
      <c r="AO28" s="828"/>
      <c r="AP28" s="828" t="s">
        <v>558</v>
      </c>
      <c r="AQ28" s="828"/>
      <c r="AR28" s="828"/>
      <c r="AS28" s="828"/>
      <c r="AT28" s="828"/>
      <c r="AU28" s="828" t="s">
        <v>558</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361</v>
      </c>
      <c r="R29" s="784"/>
      <c r="S29" s="784"/>
      <c r="T29" s="784"/>
      <c r="U29" s="784"/>
      <c r="V29" s="784">
        <v>360</v>
      </c>
      <c r="W29" s="784"/>
      <c r="X29" s="784"/>
      <c r="Y29" s="784"/>
      <c r="Z29" s="784"/>
      <c r="AA29" s="784">
        <v>1</v>
      </c>
      <c r="AB29" s="784"/>
      <c r="AC29" s="784"/>
      <c r="AD29" s="784"/>
      <c r="AE29" s="785"/>
      <c r="AF29" s="786">
        <v>1</v>
      </c>
      <c r="AG29" s="787"/>
      <c r="AH29" s="787"/>
      <c r="AI29" s="787"/>
      <c r="AJ29" s="788"/>
      <c r="AK29" s="834">
        <v>94</v>
      </c>
      <c r="AL29" s="830"/>
      <c r="AM29" s="830"/>
      <c r="AN29" s="830"/>
      <c r="AO29" s="830"/>
      <c r="AP29" s="830">
        <v>93</v>
      </c>
      <c r="AQ29" s="830"/>
      <c r="AR29" s="830"/>
      <c r="AS29" s="830"/>
      <c r="AT29" s="830"/>
      <c r="AU29" s="830">
        <v>93</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155</v>
      </c>
      <c r="R30" s="784"/>
      <c r="S30" s="784"/>
      <c r="T30" s="784"/>
      <c r="U30" s="784"/>
      <c r="V30" s="784">
        <v>155</v>
      </c>
      <c r="W30" s="784"/>
      <c r="X30" s="784"/>
      <c r="Y30" s="784"/>
      <c r="Z30" s="784"/>
      <c r="AA30" s="784">
        <v>0</v>
      </c>
      <c r="AB30" s="784"/>
      <c r="AC30" s="784"/>
      <c r="AD30" s="784"/>
      <c r="AE30" s="785"/>
      <c r="AF30" s="786">
        <v>0</v>
      </c>
      <c r="AG30" s="787"/>
      <c r="AH30" s="787"/>
      <c r="AI30" s="787"/>
      <c r="AJ30" s="788"/>
      <c r="AK30" s="834">
        <v>101</v>
      </c>
      <c r="AL30" s="830"/>
      <c r="AM30" s="830"/>
      <c r="AN30" s="830"/>
      <c r="AO30" s="830"/>
      <c r="AP30" s="830" t="s">
        <v>559</v>
      </c>
      <c r="AQ30" s="830"/>
      <c r="AR30" s="830"/>
      <c r="AS30" s="830"/>
      <c r="AT30" s="830"/>
      <c r="AU30" s="830" t="s">
        <v>560</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798</v>
      </c>
      <c r="R31" s="784"/>
      <c r="S31" s="784"/>
      <c r="T31" s="784"/>
      <c r="U31" s="784"/>
      <c r="V31" s="784">
        <v>793</v>
      </c>
      <c r="W31" s="784"/>
      <c r="X31" s="784"/>
      <c r="Y31" s="784"/>
      <c r="Z31" s="784"/>
      <c r="AA31" s="784">
        <v>5</v>
      </c>
      <c r="AB31" s="784"/>
      <c r="AC31" s="784"/>
      <c r="AD31" s="784"/>
      <c r="AE31" s="785"/>
      <c r="AF31" s="786">
        <v>5</v>
      </c>
      <c r="AG31" s="787"/>
      <c r="AH31" s="787"/>
      <c r="AI31" s="787"/>
      <c r="AJ31" s="788"/>
      <c r="AK31" s="834">
        <v>114</v>
      </c>
      <c r="AL31" s="830"/>
      <c r="AM31" s="830"/>
      <c r="AN31" s="830"/>
      <c r="AO31" s="830"/>
      <c r="AP31" s="830" t="s">
        <v>561</v>
      </c>
      <c r="AQ31" s="830"/>
      <c r="AR31" s="830"/>
      <c r="AS31" s="830"/>
      <c r="AT31" s="830"/>
      <c r="AU31" s="830" t="s">
        <v>560</v>
      </c>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278</v>
      </c>
      <c r="R32" s="784"/>
      <c r="S32" s="784"/>
      <c r="T32" s="784"/>
      <c r="U32" s="784"/>
      <c r="V32" s="784">
        <v>278</v>
      </c>
      <c r="W32" s="784"/>
      <c r="X32" s="784"/>
      <c r="Y32" s="784"/>
      <c r="Z32" s="784"/>
      <c r="AA32" s="784">
        <v>0</v>
      </c>
      <c r="AB32" s="784"/>
      <c r="AC32" s="784"/>
      <c r="AD32" s="784"/>
      <c r="AE32" s="785"/>
      <c r="AF32" s="786">
        <v>0</v>
      </c>
      <c r="AG32" s="787"/>
      <c r="AH32" s="787"/>
      <c r="AI32" s="787"/>
      <c r="AJ32" s="788"/>
      <c r="AK32" s="834">
        <v>62</v>
      </c>
      <c r="AL32" s="830"/>
      <c r="AM32" s="830"/>
      <c r="AN32" s="830"/>
      <c r="AO32" s="830"/>
      <c r="AP32" s="830">
        <v>101</v>
      </c>
      <c r="AQ32" s="830"/>
      <c r="AR32" s="830"/>
      <c r="AS32" s="830"/>
      <c r="AT32" s="830"/>
      <c r="AU32" s="830">
        <v>101</v>
      </c>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394</v>
      </c>
      <c r="C33" s="781"/>
      <c r="D33" s="781"/>
      <c r="E33" s="781"/>
      <c r="F33" s="781"/>
      <c r="G33" s="781"/>
      <c r="H33" s="781"/>
      <c r="I33" s="781"/>
      <c r="J33" s="781"/>
      <c r="K33" s="781"/>
      <c r="L33" s="781"/>
      <c r="M33" s="781"/>
      <c r="N33" s="781"/>
      <c r="O33" s="781"/>
      <c r="P33" s="782"/>
      <c r="Q33" s="783">
        <v>7</v>
      </c>
      <c r="R33" s="784"/>
      <c r="S33" s="784"/>
      <c r="T33" s="784"/>
      <c r="U33" s="784"/>
      <c r="V33" s="784">
        <v>7</v>
      </c>
      <c r="W33" s="784"/>
      <c r="X33" s="784"/>
      <c r="Y33" s="784"/>
      <c r="Z33" s="784"/>
      <c r="AA33" s="784">
        <v>0</v>
      </c>
      <c r="AB33" s="784"/>
      <c r="AC33" s="784"/>
      <c r="AD33" s="784"/>
      <c r="AE33" s="785"/>
      <c r="AF33" s="786" t="s">
        <v>122</v>
      </c>
      <c r="AG33" s="787"/>
      <c r="AH33" s="787"/>
      <c r="AI33" s="787"/>
      <c r="AJ33" s="788"/>
      <c r="AK33" s="834">
        <v>7</v>
      </c>
      <c r="AL33" s="830"/>
      <c r="AM33" s="830"/>
      <c r="AN33" s="830"/>
      <c r="AO33" s="830"/>
      <c r="AP33" s="830" t="s">
        <v>558</v>
      </c>
      <c r="AQ33" s="830"/>
      <c r="AR33" s="830"/>
      <c r="AS33" s="830"/>
      <c r="AT33" s="830"/>
      <c r="AU33" s="830" t="s">
        <v>561</v>
      </c>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395</v>
      </c>
      <c r="C34" s="781"/>
      <c r="D34" s="781"/>
      <c r="E34" s="781"/>
      <c r="F34" s="781"/>
      <c r="G34" s="781"/>
      <c r="H34" s="781"/>
      <c r="I34" s="781"/>
      <c r="J34" s="781"/>
      <c r="K34" s="781"/>
      <c r="L34" s="781"/>
      <c r="M34" s="781"/>
      <c r="N34" s="781"/>
      <c r="O34" s="781"/>
      <c r="P34" s="782"/>
      <c r="Q34" s="783">
        <v>277</v>
      </c>
      <c r="R34" s="784"/>
      <c r="S34" s="784"/>
      <c r="T34" s="784"/>
      <c r="U34" s="784"/>
      <c r="V34" s="784">
        <v>244</v>
      </c>
      <c r="W34" s="784"/>
      <c r="X34" s="784"/>
      <c r="Y34" s="784"/>
      <c r="Z34" s="784"/>
      <c r="AA34" s="784">
        <v>33</v>
      </c>
      <c r="AB34" s="784"/>
      <c r="AC34" s="784"/>
      <c r="AD34" s="784"/>
      <c r="AE34" s="785"/>
      <c r="AF34" s="786">
        <v>33</v>
      </c>
      <c r="AG34" s="787"/>
      <c r="AH34" s="787"/>
      <c r="AI34" s="787"/>
      <c r="AJ34" s="788"/>
      <c r="AK34" s="834">
        <v>84</v>
      </c>
      <c r="AL34" s="830"/>
      <c r="AM34" s="830"/>
      <c r="AN34" s="830"/>
      <c r="AO34" s="830"/>
      <c r="AP34" s="830">
        <v>891</v>
      </c>
      <c r="AQ34" s="830"/>
      <c r="AR34" s="830"/>
      <c r="AS34" s="830"/>
      <c r="AT34" s="830"/>
      <c r="AU34" s="830">
        <v>481</v>
      </c>
      <c r="AV34" s="830"/>
      <c r="AW34" s="830"/>
      <c r="AX34" s="830"/>
      <c r="AY34" s="830"/>
      <c r="AZ34" s="831"/>
      <c r="BA34" s="831"/>
      <c r="BB34" s="831"/>
      <c r="BC34" s="831"/>
      <c r="BD34" s="831"/>
      <c r="BE34" s="832" t="s">
        <v>396</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397</v>
      </c>
      <c r="C35" s="781"/>
      <c r="D35" s="781"/>
      <c r="E35" s="781"/>
      <c r="F35" s="781"/>
      <c r="G35" s="781"/>
      <c r="H35" s="781"/>
      <c r="I35" s="781"/>
      <c r="J35" s="781"/>
      <c r="K35" s="781"/>
      <c r="L35" s="781"/>
      <c r="M35" s="781"/>
      <c r="N35" s="781"/>
      <c r="O35" s="781"/>
      <c r="P35" s="782"/>
      <c r="Q35" s="783">
        <v>407</v>
      </c>
      <c r="R35" s="784"/>
      <c r="S35" s="784"/>
      <c r="T35" s="784"/>
      <c r="U35" s="784"/>
      <c r="V35" s="784">
        <v>342</v>
      </c>
      <c r="W35" s="784"/>
      <c r="X35" s="784"/>
      <c r="Y35" s="784"/>
      <c r="Z35" s="784"/>
      <c r="AA35" s="784">
        <v>65</v>
      </c>
      <c r="AB35" s="784"/>
      <c r="AC35" s="784"/>
      <c r="AD35" s="784"/>
      <c r="AE35" s="785"/>
      <c r="AF35" s="786">
        <v>65</v>
      </c>
      <c r="AG35" s="787"/>
      <c r="AH35" s="787"/>
      <c r="AI35" s="787"/>
      <c r="AJ35" s="788"/>
      <c r="AK35" s="834">
        <v>215</v>
      </c>
      <c r="AL35" s="830"/>
      <c r="AM35" s="830"/>
      <c r="AN35" s="830"/>
      <c r="AO35" s="830"/>
      <c r="AP35" s="830">
        <v>1090</v>
      </c>
      <c r="AQ35" s="830"/>
      <c r="AR35" s="830"/>
      <c r="AS35" s="830"/>
      <c r="AT35" s="830"/>
      <c r="AU35" s="830">
        <v>1090</v>
      </c>
      <c r="AV35" s="830"/>
      <c r="AW35" s="830"/>
      <c r="AX35" s="830"/>
      <c r="AY35" s="830"/>
      <c r="AZ35" s="831"/>
      <c r="BA35" s="831"/>
      <c r="BB35" s="831"/>
      <c r="BC35" s="831"/>
      <c r="BD35" s="831"/>
      <c r="BE35" s="832" t="s">
        <v>396</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106</v>
      </c>
      <c r="AG63" s="844"/>
      <c r="AH63" s="844"/>
      <c r="AI63" s="844"/>
      <c r="AJ63" s="845"/>
      <c r="AK63" s="846"/>
      <c r="AL63" s="841"/>
      <c r="AM63" s="841"/>
      <c r="AN63" s="841"/>
      <c r="AO63" s="841"/>
      <c r="AP63" s="844">
        <v>2175</v>
      </c>
      <c r="AQ63" s="844"/>
      <c r="AR63" s="844"/>
      <c r="AS63" s="844"/>
      <c r="AT63" s="844"/>
      <c r="AU63" s="844">
        <v>1765</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550</v>
      </c>
      <c r="C68" s="870"/>
      <c r="D68" s="870"/>
      <c r="E68" s="870"/>
      <c r="F68" s="870"/>
      <c r="G68" s="870"/>
      <c r="H68" s="870"/>
      <c r="I68" s="870"/>
      <c r="J68" s="870"/>
      <c r="K68" s="870"/>
      <c r="L68" s="870"/>
      <c r="M68" s="870"/>
      <c r="N68" s="870"/>
      <c r="O68" s="870"/>
      <c r="P68" s="871"/>
      <c r="Q68" s="872">
        <v>7299</v>
      </c>
      <c r="R68" s="866"/>
      <c r="S68" s="866"/>
      <c r="T68" s="866"/>
      <c r="U68" s="866"/>
      <c r="V68" s="866">
        <v>4954</v>
      </c>
      <c r="W68" s="866"/>
      <c r="X68" s="866"/>
      <c r="Y68" s="866"/>
      <c r="Z68" s="866"/>
      <c r="AA68" s="866">
        <v>2345</v>
      </c>
      <c r="AB68" s="866"/>
      <c r="AC68" s="866"/>
      <c r="AD68" s="866"/>
      <c r="AE68" s="866"/>
      <c r="AF68" s="866" t="s">
        <v>566</v>
      </c>
      <c r="AG68" s="866"/>
      <c r="AH68" s="866"/>
      <c r="AI68" s="866"/>
      <c r="AJ68" s="866"/>
      <c r="AK68" s="866">
        <v>14</v>
      </c>
      <c r="AL68" s="866"/>
      <c r="AM68" s="866"/>
      <c r="AN68" s="866"/>
      <c r="AO68" s="866"/>
      <c r="AP68" s="866" t="s">
        <v>566</v>
      </c>
      <c r="AQ68" s="866"/>
      <c r="AR68" s="866"/>
      <c r="AS68" s="866"/>
      <c r="AT68" s="866"/>
      <c r="AU68" s="866" t="s">
        <v>566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551</v>
      </c>
      <c r="C69" s="874"/>
      <c r="D69" s="874"/>
      <c r="E69" s="874"/>
      <c r="F69" s="874"/>
      <c r="G69" s="874"/>
      <c r="H69" s="874"/>
      <c r="I69" s="874"/>
      <c r="J69" s="874"/>
      <c r="K69" s="874"/>
      <c r="L69" s="874"/>
      <c r="M69" s="874"/>
      <c r="N69" s="874"/>
      <c r="O69" s="874"/>
      <c r="P69" s="875"/>
      <c r="Q69" s="876">
        <v>1438</v>
      </c>
      <c r="R69" s="830"/>
      <c r="S69" s="830"/>
      <c r="T69" s="830"/>
      <c r="U69" s="830"/>
      <c r="V69" s="830">
        <v>1437</v>
      </c>
      <c r="W69" s="830"/>
      <c r="X69" s="830"/>
      <c r="Y69" s="830"/>
      <c r="Z69" s="830"/>
      <c r="AA69" s="830">
        <v>1</v>
      </c>
      <c r="AB69" s="830"/>
      <c r="AC69" s="830"/>
      <c r="AD69" s="830"/>
      <c r="AE69" s="830"/>
      <c r="AF69" s="830" t="s">
        <v>566</v>
      </c>
      <c r="AG69" s="830"/>
      <c r="AH69" s="830"/>
      <c r="AI69" s="830"/>
      <c r="AJ69" s="830"/>
      <c r="AK69" s="830" t="s">
        <v>566</v>
      </c>
      <c r="AL69" s="830"/>
      <c r="AM69" s="830"/>
      <c r="AN69" s="830"/>
      <c r="AO69" s="830"/>
      <c r="AP69" s="830" t="s">
        <v>567</v>
      </c>
      <c r="AQ69" s="830"/>
      <c r="AR69" s="830"/>
      <c r="AS69" s="830"/>
      <c r="AT69" s="830"/>
      <c r="AU69" s="830" t="s">
        <v>566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552</v>
      </c>
      <c r="C70" s="874"/>
      <c r="D70" s="874"/>
      <c r="E70" s="874"/>
      <c r="F70" s="874"/>
      <c r="G70" s="874"/>
      <c r="H70" s="874"/>
      <c r="I70" s="874"/>
      <c r="J70" s="874"/>
      <c r="K70" s="874"/>
      <c r="L70" s="874"/>
      <c r="M70" s="874"/>
      <c r="N70" s="874"/>
      <c r="O70" s="874"/>
      <c r="P70" s="875"/>
      <c r="Q70" s="876">
        <v>1</v>
      </c>
      <c r="R70" s="830"/>
      <c r="S70" s="830"/>
      <c r="T70" s="830"/>
      <c r="U70" s="830"/>
      <c r="V70" s="830">
        <v>0</v>
      </c>
      <c r="W70" s="830"/>
      <c r="X70" s="830"/>
      <c r="Y70" s="830"/>
      <c r="Z70" s="830"/>
      <c r="AA70" s="830">
        <v>1</v>
      </c>
      <c r="AB70" s="830"/>
      <c r="AC70" s="830"/>
      <c r="AD70" s="830"/>
      <c r="AE70" s="830"/>
      <c r="AF70" s="830" t="s">
        <v>566</v>
      </c>
      <c r="AG70" s="830"/>
      <c r="AH70" s="830"/>
      <c r="AI70" s="830"/>
      <c r="AJ70" s="830"/>
      <c r="AK70" s="830" t="s">
        <v>566</v>
      </c>
      <c r="AL70" s="830"/>
      <c r="AM70" s="830"/>
      <c r="AN70" s="830"/>
      <c r="AO70" s="830"/>
      <c r="AP70" s="830" t="s">
        <v>566</v>
      </c>
      <c r="AQ70" s="830"/>
      <c r="AR70" s="830"/>
      <c r="AS70" s="830"/>
      <c r="AT70" s="830"/>
      <c r="AU70" s="830" t="s">
        <v>566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553</v>
      </c>
      <c r="C71" s="874"/>
      <c r="D71" s="874"/>
      <c r="E71" s="874"/>
      <c r="F71" s="874"/>
      <c r="G71" s="874"/>
      <c r="H71" s="874"/>
      <c r="I71" s="874"/>
      <c r="J71" s="874"/>
      <c r="K71" s="874"/>
      <c r="L71" s="874"/>
      <c r="M71" s="874"/>
      <c r="N71" s="874"/>
      <c r="O71" s="874"/>
      <c r="P71" s="875"/>
      <c r="Q71" s="876">
        <v>49</v>
      </c>
      <c r="R71" s="830"/>
      <c r="S71" s="830"/>
      <c r="T71" s="830"/>
      <c r="U71" s="830"/>
      <c r="V71" s="830">
        <v>27</v>
      </c>
      <c r="W71" s="830"/>
      <c r="X71" s="830"/>
      <c r="Y71" s="830"/>
      <c r="Z71" s="830"/>
      <c r="AA71" s="830">
        <v>22</v>
      </c>
      <c r="AB71" s="830"/>
      <c r="AC71" s="830"/>
      <c r="AD71" s="830"/>
      <c r="AE71" s="830"/>
      <c r="AF71" s="830" t="s">
        <v>565</v>
      </c>
      <c r="AG71" s="830"/>
      <c r="AH71" s="830"/>
      <c r="AI71" s="830"/>
      <c r="AJ71" s="830"/>
      <c r="AK71" s="830" t="s">
        <v>566</v>
      </c>
      <c r="AL71" s="830"/>
      <c r="AM71" s="830"/>
      <c r="AN71" s="830"/>
      <c r="AO71" s="830"/>
      <c r="AP71" s="830" t="s">
        <v>565</v>
      </c>
      <c r="AQ71" s="830"/>
      <c r="AR71" s="830"/>
      <c r="AS71" s="830"/>
      <c r="AT71" s="830"/>
      <c r="AU71" s="830" t="s">
        <v>568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554</v>
      </c>
      <c r="C72" s="874"/>
      <c r="D72" s="874"/>
      <c r="E72" s="874"/>
      <c r="F72" s="874"/>
      <c r="G72" s="874"/>
      <c r="H72" s="874"/>
      <c r="I72" s="874"/>
      <c r="J72" s="874"/>
      <c r="K72" s="874"/>
      <c r="L72" s="874"/>
      <c r="M72" s="874"/>
      <c r="N72" s="874"/>
      <c r="O72" s="874"/>
      <c r="P72" s="875"/>
      <c r="Q72" s="876">
        <v>67</v>
      </c>
      <c r="R72" s="830"/>
      <c r="S72" s="830"/>
      <c r="T72" s="830"/>
      <c r="U72" s="830"/>
      <c r="V72" s="830">
        <v>66</v>
      </c>
      <c r="W72" s="830"/>
      <c r="X72" s="830"/>
      <c r="Y72" s="830"/>
      <c r="Z72" s="830"/>
      <c r="AA72" s="830">
        <v>1</v>
      </c>
      <c r="AB72" s="830"/>
      <c r="AC72" s="830"/>
      <c r="AD72" s="830"/>
      <c r="AE72" s="830"/>
      <c r="AF72" s="830" t="s">
        <v>566</v>
      </c>
      <c r="AG72" s="830"/>
      <c r="AH72" s="830"/>
      <c r="AI72" s="830"/>
      <c r="AJ72" s="830"/>
      <c r="AK72" s="830" t="s">
        <v>566</v>
      </c>
      <c r="AL72" s="830"/>
      <c r="AM72" s="830"/>
      <c r="AN72" s="830"/>
      <c r="AO72" s="830"/>
      <c r="AP72" s="830" t="s">
        <v>565</v>
      </c>
      <c r="AQ72" s="830"/>
      <c r="AR72" s="830"/>
      <c r="AS72" s="830"/>
      <c r="AT72" s="830"/>
      <c r="AU72" s="830" t="s">
        <v>569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555</v>
      </c>
      <c r="C73" s="874"/>
      <c r="D73" s="874"/>
      <c r="E73" s="874"/>
      <c r="F73" s="874"/>
      <c r="G73" s="874"/>
      <c r="H73" s="874"/>
      <c r="I73" s="874"/>
      <c r="J73" s="874"/>
      <c r="K73" s="874"/>
      <c r="L73" s="874"/>
      <c r="M73" s="874"/>
      <c r="N73" s="874"/>
      <c r="O73" s="874"/>
      <c r="P73" s="875"/>
      <c r="Q73" s="876">
        <v>1394</v>
      </c>
      <c r="R73" s="830"/>
      <c r="S73" s="830"/>
      <c r="T73" s="830"/>
      <c r="U73" s="830"/>
      <c r="V73" s="830">
        <v>1377</v>
      </c>
      <c r="W73" s="830"/>
      <c r="X73" s="830"/>
      <c r="Y73" s="830"/>
      <c r="Z73" s="830"/>
      <c r="AA73" s="830">
        <v>17</v>
      </c>
      <c r="AB73" s="830"/>
      <c r="AC73" s="830"/>
      <c r="AD73" s="830"/>
      <c r="AE73" s="830"/>
      <c r="AF73" s="830" t="s">
        <v>567</v>
      </c>
      <c r="AG73" s="830"/>
      <c r="AH73" s="830"/>
      <c r="AI73" s="830"/>
      <c r="AJ73" s="830"/>
      <c r="AK73" s="830" t="s">
        <v>566</v>
      </c>
      <c r="AL73" s="830"/>
      <c r="AM73" s="830"/>
      <c r="AN73" s="830"/>
      <c r="AO73" s="830"/>
      <c r="AP73" s="830" t="s">
        <v>566</v>
      </c>
      <c r="AQ73" s="830"/>
      <c r="AR73" s="830"/>
      <c r="AS73" s="830"/>
      <c r="AT73" s="830"/>
      <c r="AU73" s="830" t="s">
        <v>569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571</v>
      </c>
      <c r="C74" s="874"/>
      <c r="D74" s="874"/>
      <c r="E74" s="874"/>
      <c r="F74" s="874"/>
      <c r="G74" s="874"/>
      <c r="H74" s="874"/>
      <c r="I74" s="874"/>
      <c r="J74" s="874"/>
      <c r="K74" s="874"/>
      <c r="L74" s="874"/>
      <c r="M74" s="874"/>
      <c r="N74" s="874"/>
      <c r="O74" s="874"/>
      <c r="P74" s="875"/>
      <c r="Q74" s="876">
        <v>1136</v>
      </c>
      <c r="R74" s="830"/>
      <c r="S74" s="830"/>
      <c r="T74" s="830"/>
      <c r="U74" s="830"/>
      <c r="V74" s="830">
        <v>1092</v>
      </c>
      <c r="W74" s="830"/>
      <c r="X74" s="830"/>
      <c r="Y74" s="830"/>
      <c r="Z74" s="830"/>
      <c r="AA74" s="830">
        <v>44</v>
      </c>
      <c r="AB74" s="830"/>
      <c r="AC74" s="830"/>
      <c r="AD74" s="830"/>
      <c r="AE74" s="830"/>
      <c r="AF74" s="830" t="s">
        <v>566</v>
      </c>
      <c r="AG74" s="830"/>
      <c r="AH74" s="830"/>
      <c r="AI74" s="830"/>
      <c r="AJ74" s="830"/>
      <c r="AK74" s="830" t="s">
        <v>566</v>
      </c>
      <c r="AL74" s="830"/>
      <c r="AM74" s="830"/>
      <c r="AN74" s="830"/>
      <c r="AO74" s="830"/>
      <c r="AP74" s="830" t="s">
        <v>566</v>
      </c>
      <c r="AQ74" s="830"/>
      <c r="AR74" s="830"/>
      <c r="AS74" s="830"/>
      <c r="AT74" s="830"/>
      <c r="AU74" s="830" t="s">
        <v>569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556</v>
      </c>
      <c r="C75" s="874"/>
      <c r="D75" s="874"/>
      <c r="E75" s="874"/>
      <c r="F75" s="874"/>
      <c r="G75" s="874"/>
      <c r="H75" s="874"/>
      <c r="I75" s="874"/>
      <c r="J75" s="874"/>
      <c r="K75" s="874"/>
      <c r="L75" s="874"/>
      <c r="M75" s="874"/>
      <c r="N75" s="874"/>
      <c r="O75" s="874"/>
      <c r="P75" s="875"/>
      <c r="Q75" s="877">
        <v>1280</v>
      </c>
      <c r="R75" s="878"/>
      <c r="S75" s="878"/>
      <c r="T75" s="878"/>
      <c r="U75" s="834"/>
      <c r="V75" s="879">
        <v>1222</v>
      </c>
      <c r="W75" s="878"/>
      <c r="X75" s="878"/>
      <c r="Y75" s="878"/>
      <c r="Z75" s="834"/>
      <c r="AA75" s="879">
        <v>58</v>
      </c>
      <c r="AB75" s="878"/>
      <c r="AC75" s="878"/>
      <c r="AD75" s="878"/>
      <c r="AE75" s="834"/>
      <c r="AF75" s="879">
        <v>58</v>
      </c>
      <c r="AG75" s="878"/>
      <c r="AH75" s="878"/>
      <c r="AI75" s="878"/>
      <c r="AJ75" s="834"/>
      <c r="AK75" s="879" t="s">
        <v>566</v>
      </c>
      <c r="AL75" s="878"/>
      <c r="AM75" s="878"/>
      <c r="AN75" s="878"/>
      <c r="AO75" s="834"/>
      <c r="AP75" s="879" t="s">
        <v>566</v>
      </c>
      <c r="AQ75" s="878"/>
      <c r="AR75" s="878"/>
      <c r="AS75" s="878"/>
      <c r="AT75" s="834"/>
      <c r="AU75" s="879" t="s">
        <v>570</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557</v>
      </c>
      <c r="C76" s="874"/>
      <c r="D76" s="874"/>
      <c r="E76" s="874"/>
      <c r="F76" s="874"/>
      <c r="G76" s="874"/>
      <c r="H76" s="874"/>
      <c r="I76" s="874"/>
      <c r="J76" s="874"/>
      <c r="K76" s="874"/>
      <c r="L76" s="874"/>
      <c r="M76" s="874"/>
      <c r="N76" s="874"/>
      <c r="O76" s="874"/>
      <c r="P76" s="875"/>
      <c r="Q76" s="877">
        <v>261159</v>
      </c>
      <c r="R76" s="878"/>
      <c r="S76" s="878"/>
      <c r="T76" s="878"/>
      <c r="U76" s="834"/>
      <c r="V76" s="879">
        <v>254522</v>
      </c>
      <c r="W76" s="878"/>
      <c r="X76" s="878"/>
      <c r="Y76" s="878"/>
      <c r="Z76" s="834"/>
      <c r="AA76" s="879">
        <v>6637</v>
      </c>
      <c r="AB76" s="878"/>
      <c r="AC76" s="878"/>
      <c r="AD76" s="878"/>
      <c r="AE76" s="834"/>
      <c r="AF76" s="879">
        <v>6336</v>
      </c>
      <c r="AG76" s="878"/>
      <c r="AH76" s="878"/>
      <c r="AI76" s="878"/>
      <c r="AJ76" s="834"/>
      <c r="AK76" s="879">
        <v>983</v>
      </c>
      <c r="AL76" s="878"/>
      <c r="AM76" s="878"/>
      <c r="AN76" s="878"/>
      <c r="AO76" s="834"/>
      <c r="AP76" s="879" t="s">
        <v>566</v>
      </c>
      <c r="AQ76" s="878"/>
      <c r="AR76" s="878"/>
      <c r="AS76" s="878"/>
      <c r="AT76" s="834"/>
      <c r="AU76" s="879" t="s">
        <v>569</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30"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541875</v>
      </c>
      <c r="AB110" s="900"/>
      <c r="AC110" s="900"/>
      <c r="AD110" s="900"/>
      <c r="AE110" s="901"/>
      <c r="AF110" s="902">
        <v>611659</v>
      </c>
      <c r="AG110" s="900"/>
      <c r="AH110" s="900"/>
      <c r="AI110" s="900"/>
      <c r="AJ110" s="901"/>
      <c r="AK110" s="902">
        <v>704195</v>
      </c>
      <c r="AL110" s="900"/>
      <c r="AM110" s="900"/>
      <c r="AN110" s="900"/>
      <c r="AO110" s="901"/>
      <c r="AP110" s="903">
        <v>22.3</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6431003</v>
      </c>
      <c r="BR110" s="931"/>
      <c r="BS110" s="931"/>
      <c r="BT110" s="931"/>
      <c r="BU110" s="931"/>
      <c r="BV110" s="931">
        <v>6316798</v>
      </c>
      <c r="BW110" s="931"/>
      <c r="BX110" s="931"/>
      <c r="BY110" s="931"/>
      <c r="BZ110" s="931"/>
      <c r="CA110" s="931">
        <v>6260468</v>
      </c>
      <c r="CB110" s="931"/>
      <c r="CC110" s="931"/>
      <c r="CD110" s="931"/>
      <c r="CE110" s="931"/>
      <c r="CF110" s="944">
        <v>198</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18697</v>
      </c>
      <c r="BR111" s="926"/>
      <c r="BS111" s="926"/>
      <c r="BT111" s="926"/>
      <c r="BU111" s="926"/>
      <c r="BV111" s="926">
        <v>15000</v>
      </c>
      <c r="BW111" s="926"/>
      <c r="BX111" s="926"/>
      <c r="BY111" s="926"/>
      <c r="BZ111" s="926"/>
      <c r="CA111" s="926">
        <v>15000</v>
      </c>
      <c r="CB111" s="926"/>
      <c r="CC111" s="926"/>
      <c r="CD111" s="926"/>
      <c r="CE111" s="926"/>
      <c r="CF111" s="920">
        <v>0.5</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1694809</v>
      </c>
      <c r="BR112" s="926"/>
      <c r="BS112" s="926"/>
      <c r="BT112" s="926"/>
      <c r="BU112" s="926"/>
      <c r="BV112" s="926">
        <v>1621672</v>
      </c>
      <c r="BW112" s="926"/>
      <c r="BX112" s="926"/>
      <c r="BY112" s="926"/>
      <c r="BZ112" s="926"/>
      <c r="CA112" s="926">
        <v>1594970</v>
      </c>
      <c r="CB112" s="926"/>
      <c r="CC112" s="926"/>
      <c r="CD112" s="926"/>
      <c r="CE112" s="926"/>
      <c r="CF112" s="920">
        <v>50.5</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163478</v>
      </c>
      <c r="AB113" s="938"/>
      <c r="AC113" s="938"/>
      <c r="AD113" s="938"/>
      <c r="AE113" s="939"/>
      <c r="AF113" s="940">
        <v>167768</v>
      </c>
      <c r="AG113" s="938"/>
      <c r="AH113" s="938"/>
      <c r="AI113" s="938"/>
      <c r="AJ113" s="939"/>
      <c r="AK113" s="940">
        <v>172212</v>
      </c>
      <c r="AL113" s="938"/>
      <c r="AM113" s="938"/>
      <c r="AN113" s="938"/>
      <c r="AO113" s="939"/>
      <c r="AP113" s="941">
        <v>5.4</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369114</v>
      </c>
      <c r="BR114" s="926"/>
      <c r="BS114" s="926"/>
      <c r="BT114" s="926"/>
      <c r="BU114" s="926"/>
      <c r="BV114" s="926">
        <v>340020</v>
      </c>
      <c r="BW114" s="926"/>
      <c r="BX114" s="926"/>
      <c r="BY114" s="926"/>
      <c r="BZ114" s="926"/>
      <c r="CA114" s="926">
        <v>461820</v>
      </c>
      <c r="CB114" s="926"/>
      <c r="CC114" s="926"/>
      <c r="CD114" s="926"/>
      <c r="CE114" s="926"/>
      <c r="CF114" s="920">
        <v>14.6</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717</v>
      </c>
      <c r="AB115" s="938"/>
      <c r="AC115" s="938"/>
      <c r="AD115" s="938"/>
      <c r="AE115" s="939"/>
      <c r="AF115" s="940">
        <v>467</v>
      </c>
      <c r="AG115" s="938"/>
      <c r="AH115" s="938"/>
      <c r="AI115" s="938"/>
      <c r="AJ115" s="939"/>
      <c r="AK115" s="940">
        <v>607</v>
      </c>
      <c r="AL115" s="938"/>
      <c r="AM115" s="938"/>
      <c r="AN115" s="938"/>
      <c r="AO115" s="939"/>
      <c r="AP115" s="941">
        <v>0</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v>59</v>
      </c>
      <c r="AG116" s="959"/>
      <c r="AH116" s="959"/>
      <c r="AI116" s="959"/>
      <c r="AJ116" s="960"/>
      <c r="AK116" s="961">
        <v>33</v>
      </c>
      <c r="AL116" s="959"/>
      <c r="AM116" s="959"/>
      <c r="AN116" s="959"/>
      <c r="AO116" s="960"/>
      <c r="AP116" s="962">
        <v>0</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706070</v>
      </c>
      <c r="AB117" s="979"/>
      <c r="AC117" s="979"/>
      <c r="AD117" s="979"/>
      <c r="AE117" s="980"/>
      <c r="AF117" s="981">
        <v>779953</v>
      </c>
      <c r="AG117" s="979"/>
      <c r="AH117" s="979"/>
      <c r="AI117" s="979"/>
      <c r="AJ117" s="980"/>
      <c r="AK117" s="981">
        <v>877047</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v>18697</v>
      </c>
      <c r="DH117" s="959"/>
      <c r="DI117" s="959"/>
      <c r="DJ117" s="959"/>
      <c r="DK117" s="960"/>
      <c r="DL117" s="961">
        <v>15000</v>
      </c>
      <c r="DM117" s="959"/>
      <c r="DN117" s="959"/>
      <c r="DO117" s="959"/>
      <c r="DP117" s="960"/>
      <c r="DQ117" s="961">
        <v>15000</v>
      </c>
      <c r="DR117" s="959"/>
      <c r="DS117" s="959"/>
      <c r="DT117" s="959"/>
      <c r="DU117" s="960"/>
      <c r="DV117" s="962">
        <v>0.5</v>
      </c>
      <c r="DW117" s="963"/>
      <c r="DX117" s="963"/>
      <c r="DY117" s="963"/>
      <c r="DZ117" s="964"/>
    </row>
    <row r="118" spans="1:130" s="230"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444</v>
      </c>
      <c r="BP119" s="1005"/>
      <c r="BQ119" s="999">
        <v>8513623</v>
      </c>
      <c r="BR119" s="1000"/>
      <c r="BS119" s="1000"/>
      <c r="BT119" s="1000"/>
      <c r="BU119" s="1000"/>
      <c r="BV119" s="1000">
        <v>8293490</v>
      </c>
      <c r="BW119" s="1000"/>
      <c r="BX119" s="1000"/>
      <c r="BY119" s="1000"/>
      <c r="BZ119" s="1000"/>
      <c r="CA119" s="1000">
        <v>8332258</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6791339</v>
      </c>
      <c r="BR120" s="931"/>
      <c r="BS120" s="931"/>
      <c r="BT120" s="931"/>
      <c r="BU120" s="931"/>
      <c r="BV120" s="931">
        <v>6993187</v>
      </c>
      <c r="BW120" s="931"/>
      <c r="BX120" s="931"/>
      <c r="BY120" s="931"/>
      <c r="BZ120" s="931"/>
      <c r="CA120" s="931">
        <v>7224012</v>
      </c>
      <c r="CB120" s="931"/>
      <c r="CC120" s="931"/>
      <c r="CD120" s="931"/>
      <c r="CE120" s="931"/>
      <c r="CF120" s="944">
        <v>228.5</v>
      </c>
      <c r="CG120" s="945"/>
      <c r="CH120" s="945"/>
      <c r="CI120" s="945"/>
      <c r="CJ120" s="945"/>
      <c r="CK120" s="1006" t="s">
        <v>448</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1196655</v>
      </c>
      <c r="DH120" s="931"/>
      <c r="DI120" s="931"/>
      <c r="DJ120" s="931"/>
      <c r="DK120" s="931"/>
      <c r="DL120" s="931">
        <v>1137620</v>
      </c>
      <c r="DM120" s="931"/>
      <c r="DN120" s="931"/>
      <c r="DO120" s="931"/>
      <c r="DP120" s="931"/>
      <c r="DQ120" s="931">
        <v>1089890</v>
      </c>
      <c r="DR120" s="931"/>
      <c r="DS120" s="931"/>
      <c r="DT120" s="931"/>
      <c r="DU120" s="931"/>
      <c r="DV120" s="932">
        <v>34.5</v>
      </c>
      <c r="DW120" s="932"/>
      <c r="DX120" s="932"/>
      <c r="DY120" s="932"/>
      <c r="DZ120" s="933"/>
    </row>
    <row r="121" spans="1:130" s="230"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56802</v>
      </c>
      <c r="BR121" s="926"/>
      <c r="BS121" s="926"/>
      <c r="BT121" s="926"/>
      <c r="BU121" s="926"/>
      <c r="BV121" s="926">
        <v>51205</v>
      </c>
      <c r="BW121" s="926"/>
      <c r="BX121" s="926"/>
      <c r="BY121" s="926"/>
      <c r="BZ121" s="926"/>
      <c r="CA121" s="926">
        <v>45837</v>
      </c>
      <c r="CB121" s="926"/>
      <c r="CC121" s="926"/>
      <c r="CD121" s="926"/>
      <c r="CE121" s="926"/>
      <c r="CF121" s="920">
        <v>1.5</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487049</v>
      </c>
      <c r="DH121" s="926"/>
      <c r="DI121" s="926"/>
      <c r="DJ121" s="926"/>
      <c r="DK121" s="926"/>
      <c r="DL121" s="926">
        <v>467043</v>
      </c>
      <c r="DM121" s="926"/>
      <c r="DN121" s="926"/>
      <c r="DO121" s="926"/>
      <c r="DP121" s="926"/>
      <c r="DQ121" s="926">
        <v>480073</v>
      </c>
      <c r="DR121" s="926"/>
      <c r="DS121" s="926"/>
      <c r="DT121" s="926"/>
      <c r="DU121" s="926"/>
      <c r="DV121" s="927">
        <v>15.2</v>
      </c>
      <c r="DW121" s="927"/>
      <c r="DX121" s="927"/>
      <c r="DY121" s="927"/>
      <c r="DZ121" s="928"/>
    </row>
    <row r="122" spans="1:130" s="230"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6903875</v>
      </c>
      <c r="BR122" s="1000"/>
      <c r="BS122" s="1000"/>
      <c r="BT122" s="1000"/>
      <c r="BU122" s="1000"/>
      <c r="BV122" s="1000">
        <v>6740401</v>
      </c>
      <c r="BW122" s="1000"/>
      <c r="BX122" s="1000"/>
      <c r="BY122" s="1000"/>
      <c r="BZ122" s="1000"/>
      <c r="CA122" s="1000">
        <v>6601870</v>
      </c>
      <c r="CB122" s="1000"/>
      <c r="CC122" s="1000"/>
      <c r="CD122" s="1000"/>
      <c r="CE122" s="1000"/>
      <c r="CF122" s="1017">
        <v>208.8</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742</v>
      </c>
      <c r="DH122" s="926"/>
      <c r="DI122" s="926"/>
      <c r="DJ122" s="926"/>
      <c r="DK122" s="926"/>
      <c r="DL122" s="926">
        <v>6289</v>
      </c>
      <c r="DM122" s="926"/>
      <c r="DN122" s="926"/>
      <c r="DO122" s="926"/>
      <c r="DP122" s="926"/>
      <c r="DQ122" s="926">
        <v>12781</v>
      </c>
      <c r="DR122" s="926"/>
      <c r="DS122" s="926"/>
      <c r="DT122" s="926"/>
      <c r="DU122" s="926"/>
      <c r="DV122" s="927">
        <v>0.4</v>
      </c>
      <c r="DW122" s="927"/>
      <c r="DX122" s="927"/>
      <c r="DY122" s="927"/>
      <c r="DZ122" s="928"/>
    </row>
    <row r="123" spans="1:130" s="230"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452</v>
      </c>
      <c r="BP123" s="1005"/>
      <c r="BQ123" s="1063">
        <v>13752016</v>
      </c>
      <c r="BR123" s="1064"/>
      <c r="BS123" s="1064"/>
      <c r="BT123" s="1064"/>
      <c r="BU123" s="1064"/>
      <c r="BV123" s="1064">
        <v>13784793</v>
      </c>
      <c r="BW123" s="1064"/>
      <c r="BX123" s="1064"/>
      <c r="BY123" s="1064"/>
      <c r="BZ123" s="1064"/>
      <c r="CA123" s="1064">
        <v>13871719</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v>10363</v>
      </c>
      <c r="DH123" s="959"/>
      <c r="DI123" s="959"/>
      <c r="DJ123" s="959"/>
      <c r="DK123" s="960"/>
      <c r="DL123" s="961">
        <v>10720</v>
      </c>
      <c r="DM123" s="959"/>
      <c r="DN123" s="959"/>
      <c r="DO123" s="959"/>
      <c r="DP123" s="960"/>
      <c r="DQ123" s="961">
        <v>12226</v>
      </c>
      <c r="DR123" s="959"/>
      <c r="DS123" s="959"/>
      <c r="DT123" s="959"/>
      <c r="DU123" s="960"/>
      <c r="DV123" s="962">
        <v>0.4</v>
      </c>
      <c r="DW123" s="963"/>
      <c r="DX123" s="963"/>
      <c r="DY123" s="963"/>
      <c r="DZ123" s="964"/>
    </row>
    <row r="124" spans="1:130" s="230"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717</v>
      </c>
      <c r="AB127" s="959"/>
      <c r="AC127" s="959"/>
      <c r="AD127" s="959"/>
      <c r="AE127" s="960"/>
      <c r="AF127" s="961">
        <v>467</v>
      </c>
      <c r="AG127" s="959"/>
      <c r="AH127" s="959"/>
      <c r="AI127" s="959"/>
      <c r="AJ127" s="960"/>
      <c r="AK127" s="961">
        <v>607</v>
      </c>
      <c r="AL127" s="959"/>
      <c r="AM127" s="959"/>
      <c r="AN127" s="959"/>
      <c r="AO127" s="960"/>
      <c r="AP127" s="962">
        <v>0</v>
      </c>
      <c r="AQ127" s="963"/>
      <c r="AR127" s="963"/>
      <c r="AS127" s="963"/>
      <c r="AT127" s="964"/>
      <c r="AU127" s="232"/>
      <c r="AV127" s="232"/>
      <c r="AW127" s="232"/>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6211</v>
      </c>
      <c r="AB128" s="1046"/>
      <c r="AC128" s="1046"/>
      <c r="AD128" s="1046"/>
      <c r="AE128" s="1047"/>
      <c r="AF128" s="1048">
        <v>5933</v>
      </c>
      <c r="AG128" s="1046"/>
      <c r="AH128" s="1046"/>
      <c r="AI128" s="1046"/>
      <c r="AJ128" s="1047"/>
      <c r="AK128" s="1048">
        <v>5643</v>
      </c>
      <c r="AL128" s="1046"/>
      <c r="AM128" s="1046"/>
      <c r="AN128" s="1046"/>
      <c r="AO128" s="1047"/>
      <c r="AP128" s="1049"/>
      <c r="AQ128" s="1050"/>
      <c r="AR128" s="1050"/>
      <c r="AS128" s="1050"/>
      <c r="AT128" s="1051"/>
      <c r="AU128" s="232"/>
      <c r="AV128" s="232"/>
      <c r="AW128" s="232"/>
      <c r="AX128" s="896" t="s">
        <v>466</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3864373</v>
      </c>
      <c r="AB129" s="959"/>
      <c r="AC129" s="959"/>
      <c r="AD129" s="959"/>
      <c r="AE129" s="960"/>
      <c r="AF129" s="961">
        <v>3828172</v>
      </c>
      <c r="AG129" s="959"/>
      <c r="AH129" s="959"/>
      <c r="AI129" s="959"/>
      <c r="AJ129" s="960"/>
      <c r="AK129" s="961">
        <v>3845421</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618874</v>
      </c>
      <c r="AB130" s="959"/>
      <c r="AC130" s="959"/>
      <c r="AD130" s="959"/>
      <c r="AE130" s="960"/>
      <c r="AF130" s="961">
        <v>659007</v>
      </c>
      <c r="AG130" s="959"/>
      <c r="AH130" s="959"/>
      <c r="AI130" s="959"/>
      <c r="AJ130" s="960"/>
      <c r="AK130" s="961">
        <v>684309</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3245499</v>
      </c>
      <c r="AB131" s="986"/>
      <c r="AC131" s="986"/>
      <c r="AD131" s="986"/>
      <c r="AE131" s="987"/>
      <c r="AF131" s="985">
        <v>3169165</v>
      </c>
      <c r="AG131" s="986"/>
      <c r="AH131" s="986"/>
      <c r="AI131" s="986"/>
      <c r="AJ131" s="987"/>
      <c r="AK131" s="985">
        <v>3161112</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2.495301955</v>
      </c>
      <c r="AB132" s="1097"/>
      <c r="AC132" s="1097"/>
      <c r="AD132" s="1097"/>
      <c r="AE132" s="1098"/>
      <c r="AF132" s="1099">
        <v>3.6291262839999998</v>
      </c>
      <c r="AG132" s="1097"/>
      <c r="AH132" s="1097"/>
      <c r="AI132" s="1097"/>
      <c r="AJ132" s="1098"/>
      <c r="AK132" s="1099">
        <v>5.9186450839999996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3</v>
      </c>
      <c r="AB133" s="1080"/>
      <c r="AC133" s="1080"/>
      <c r="AD133" s="1080"/>
      <c r="AE133" s="1081"/>
      <c r="AF133" s="1079">
        <v>3.2</v>
      </c>
      <c r="AG133" s="1080"/>
      <c r="AH133" s="1080"/>
      <c r="AI133" s="1080"/>
      <c r="AJ133" s="1081"/>
      <c r="AK133" s="1079">
        <v>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O0S7KKLjQCbCkobZYQcS0J+lJxN7W6f1shr6Ir7WOlYm8C0uiEAkLoXrhN7SIUF2vluSoY9lNpl4ooZZD7STQ==" saltValue="h/q9pQn4ZXcL12N5h6y7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Z31" sqref="AZ3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M9i4+51fJl2ir+IJuWi0sqlovJQfW+BHz2g7Ky2TUAxaSTEunzo+56nf17ziW3kP1Q7ZTpc8O2ZxoG5N7ZjpEQ==" saltValue="xGfMw2gpZa3pSjQFWPfye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Y1"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AqWcNwxD9AzFmdcTty208lNUVfRezb9GpH5JbP02iieVB/KKFdJ2Hj4AHlhkCEwHZVd8tXJoPAEo3nq60p/gw==" saltValue="sPO9WTo8Q8IkoLloawrZM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Y43"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990806</v>
      </c>
      <c r="AP9" s="281">
        <v>258831</v>
      </c>
      <c r="AQ9" s="282">
        <v>217348</v>
      </c>
      <c r="AR9" s="283">
        <v>19.100000000000001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202825</v>
      </c>
      <c r="AP10" s="284">
        <v>52985</v>
      </c>
      <c r="AQ10" s="285">
        <v>32038</v>
      </c>
      <c r="AR10" s="286">
        <v>65.400000000000006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t="s">
        <v>489</v>
      </c>
      <c r="AP11" s="284" t="s">
        <v>489</v>
      </c>
      <c r="AQ11" s="285">
        <v>835</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490</v>
      </c>
      <c r="AL12" s="1117"/>
      <c r="AM12" s="1117"/>
      <c r="AN12" s="1118"/>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3000</v>
      </c>
      <c r="AP13" s="284">
        <v>784</v>
      </c>
      <c r="AQ13" s="285">
        <v>7824</v>
      </c>
      <c r="AR13" s="286">
        <v>-90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t="s">
        <v>489</v>
      </c>
      <c r="AP14" s="284" t="s">
        <v>489</v>
      </c>
      <c r="AQ14" s="285">
        <v>4511</v>
      </c>
      <c r="AR14" s="286" t="s">
        <v>489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-51572</v>
      </c>
      <c r="AP15" s="284">
        <v>-13472</v>
      </c>
      <c r="AQ15" s="285">
        <v>-13520</v>
      </c>
      <c r="AR15" s="286">
        <v>-0.4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1145059</v>
      </c>
      <c r="AP16" s="284">
        <v>299127</v>
      </c>
      <c r="AQ16" s="285">
        <v>249036</v>
      </c>
      <c r="AR16" s="286">
        <v>20.100000000000001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21.94</v>
      </c>
      <c r="AP21" s="298">
        <v>21</v>
      </c>
      <c r="AQ21" s="299">
        <v>0.94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97.7</v>
      </c>
      <c r="AP22" s="303">
        <v>95.5</v>
      </c>
      <c r="AQ22" s="304">
        <v>2.2000000000000002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704195</v>
      </c>
      <c r="AP32" s="312">
        <v>183959</v>
      </c>
      <c r="AQ32" s="313">
        <v>141939</v>
      </c>
      <c r="AR32" s="314">
        <v>29.6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172212</v>
      </c>
      <c r="AP35" s="312">
        <v>44987</v>
      </c>
      <c r="AQ35" s="313">
        <v>33103</v>
      </c>
      <c r="AR35" s="314">
        <v>35.9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t="s">
        <v>489</v>
      </c>
      <c r="AP36" s="312" t="s">
        <v>489</v>
      </c>
      <c r="AQ36" s="313">
        <v>3141</v>
      </c>
      <c r="AR36" s="314" t="s">
        <v>489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v>607</v>
      </c>
      <c r="AP37" s="312">
        <v>159</v>
      </c>
      <c r="AQ37" s="313">
        <v>429</v>
      </c>
      <c r="AR37" s="314">
        <v>-62.9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v>33</v>
      </c>
      <c r="AP38" s="315">
        <v>9</v>
      </c>
      <c r="AQ38" s="316">
        <v>16</v>
      </c>
      <c r="AR38" s="304">
        <v>-43.8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-5643</v>
      </c>
      <c r="AP39" s="312">
        <v>-1474</v>
      </c>
      <c r="AQ39" s="313">
        <v>-2776</v>
      </c>
      <c r="AR39" s="314">
        <v>-46.9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-684309</v>
      </c>
      <c r="AP40" s="312">
        <v>-178764</v>
      </c>
      <c r="AQ40" s="313">
        <v>-127875</v>
      </c>
      <c r="AR40" s="314">
        <v>39.799999999999997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187095</v>
      </c>
      <c r="AP41" s="312">
        <v>48875</v>
      </c>
      <c r="AQ41" s="313">
        <v>47977</v>
      </c>
      <c r="AR41" s="314">
        <v>1.9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1342523</v>
      </c>
      <c r="AN51" s="334">
        <v>314040</v>
      </c>
      <c r="AO51" s="335">
        <v>1.5</v>
      </c>
      <c r="AP51" s="336">
        <v>264232</v>
      </c>
      <c r="AQ51" s="337">
        <v>15.8</v>
      </c>
      <c r="AR51" s="338">
        <v>-14.3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993489</v>
      </c>
      <c r="AN52" s="342">
        <v>232395</v>
      </c>
      <c r="AO52" s="343">
        <v>8.1</v>
      </c>
      <c r="AP52" s="344">
        <v>133959</v>
      </c>
      <c r="AQ52" s="345">
        <v>13.9</v>
      </c>
      <c r="AR52" s="346">
        <v>-5.8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1043605</v>
      </c>
      <c r="AN53" s="334">
        <v>249786</v>
      </c>
      <c r="AO53" s="335">
        <v>-20.5</v>
      </c>
      <c r="AP53" s="336">
        <v>263613</v>
      </c>
      <c r="AQ53" s="337">
        <v>-0.2</v>
      </c>
      <c r="AR53" s="338">
        <v>-20.3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397528</v>
      </c>
      <c r="AN54" s="342">
        <v>95148</v>
      </c>
      <c r="AO54" s="343">
        <v>-59.1</v>
      </c>
      <c r="AP54" s="344">
        <v>128823</v>
      </c>
      <c r="AQ54" s="345">
        <v>-3.8</v>
      </c>
      <c r="AR54" s="346">
        <v>-55.3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724287</v>
      </c>
      <c r="AN55" s="334">
        <v>178704</v>
      </c>
      <c r="AO55" s="335">
        <v>-28.5</v>
      </c>
      <c r="AP55" s="336">
        <v>330026</v>
      </c>
      <c r="AQ55" s="337">
        <v>25.2</v>
      </c>
      <c r="AR55" s="338">
        <v>-53.7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544168</v>
      </c>
      <c r="AN56" s="342">
        <v>134263</v>
      </c>
      <c r="AO56" s="343">
        <v>41.1</v>
      </c>
      <c r="AP56" s="344">
        <v>141075</v>
      </c>
      <c r="AQ56" s="345">
        <v>9.5</v>
      </c>
      <c r="AR56" s="346">
        <v>31.6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974992</v>
      </c>
      <c r="AN57" s="334">
        <v>246148</v>
      </c>
      <c r="AO57" s="335">
        <v>37.700000000000003</v>
      </c>
      <c r="AP57" s="336">
        <v>278179</v>
      </c>
      <c r="AQ57" s="337">
        <v>-15.7</v>
      </c>
      <c r="AR57" s="338">
        <v>53.4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805655</v>
      </c>
      <c r="AN58" s="342">
        <v>203397</v>
      </c>
      <c r="AO58" s="343">
        <v>51.5</v>
      </c>
      <c r="AP58" s="344">
        <v>122182</v>
      </c>
      <c r="AQ58" s="345">
        <v>-13.4</v>
      </c>
      <c r="AR58" s="346">
        <v>64.900000000000006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675703</v>
      </c>
      <c r="AN59" s="334">
        <v>176516</v>
      </c>
      <c r="AO59" s="335">
        <v>-28.3</v>
      </c>
      <c r="AP59" s="336">
        <v>283153</v>
      </c>
      <c r="AQ59" s="337">
        <v>1.8</v>
      </c>
      <c r="AR59" s="338">
        <v>-30.1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480330</v>
      </c>
      <c r="AN60" s="342">
        <v>125478</v>
      </c>
      <c r="AO60" s="343">
        <v>-38.299999999999997</v>
      </c>
      <c r="AP60" s="344">
        <v>127593</v>
      </c>
      <c r="AQ60" s="345">
        <v>4.4000000000000004</v>
      </c>
      <c r="AR60" s="346">
        <v>-42.7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952222</v>
      </c>
      <c r="AN61" s="349">
        <v>233039</v>
      </c>
      <c r="AO61" s="350">
        <v>-7.6</v>
      </c>
      <c r="AP61" s="351">
        <v>283841</v>
      </c>
      <c r="AQ61" s="352">
        <v>5.4</v>
      </c>
      <c r="AR61" s="338">
        <v>-13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644234</v>
      </c>
      <c r="AN62" s="342">
        <v>158136</v>
      </c>
      <c r="AO62" s="343">
        <v>0.7</v>
      </c>
      <c r="AP62" s="344">
        <v>130726</v>
      </c>
      <c r="AQ62" s="345">
        <v>2.1</v>
      </c>
      <c r="AR62" s="346">
        <v>-1.4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E6C7ilTJoLPnr2C83wFZXnmz6o62+h70h/doTDcdUfx109nTczNKq0EiJCNMP9OtEZvonPFtnUswu21T4TQ7A==" saltValue="Ht7MT0JlH7r0PdZJ/Th3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bWrrOW4Bs1jrzIHorF7H2JiHpp4bvFdqxbF6SXJ2tmIWw4k4ww4saekus81YJ+AV3FCvSI+Mz30UznTuU7tmQ==" saltValue="OYEJXerSmLkEKpWqJSWFm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dXp9LvadB6TD8P3IkO++xB80XqdgidSrB2CF8FlMXAvzlq//73QJmNTL/Gv60B6wyXybK4M0wI/78S9t7nn+WQ==" saltValue="0tOxuUzqDLKGOy6V4n8AL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30.87</v>
      </c>
      <c r="G47" s="12">
        <v>25.8</v>
      </c>
      <c r="H47" s="12">
        <v>25.01</v>
      </c>
      <c r="I47" s="12">
        <v>26.43</v>
      </c>
      <c r="J47" s="13">
        <v>27.51</v>
      </c>
    </row>
    <row r="48" spans="2:10" ht="57.75" customHeight="1" x14ac:dyDescent="0.15">
      <c r="B48" s="14"/>
      <c r="C48" s="1141" t="s">
        <v>4</v>
      </c>
      <c r="D48" s="1141"/>
      <c r="E48" s="1142"/>
      <c r="F48" s="15">
        <v>2.27</v>
      </c>
      <c r="G48" s="16">
        <v>3.33</v>
      </c>
      <c r="H48" s="16">
        <v>2.2599999999999998</v>
      </c>
      <c r="I48" s="16">
        <v>2.35</v>
      </c>
      <c r="J48" s="17">
        <v>2.62</v>
      </c>
    </row>
    <row r="49" spans="2:10" ht="57.75" customHeight="1" thickBot="1" x14ac:dyDescent="0.2">
      <c r="B49" s="18"/>
      <c r="C49" s="1143" t="s">
        <v>5</v>
      </c>
      <c r="D49" s="1143"/>
      <c r="E49" s="1144"/>
      <c r="F49" s="19" t="s">
        <v>533</v>
      </c>
      <c r="G49" s="20" t="s">
        <v>534</v>
      </c>
      <c r="H49" s="20">
        <v>0.63</v>
      </c>
      <c r="I49" s="20">
        <v>1.54</v>
      </c>
      <c r="J49" s="21">
        <v>0.28000000000000003</v>
      </c>
    </row>
    <row r="50" spans="2:10" x14ac:dyDescent="0.15"/>
  </sheetData>
  <sheetProtection algorithmName="SHA-512" hashValue="nPFb+/gJMcn8YKJlFNCqMqDX4+AT4nfxy0gCeR3k8cXW2QYYfqX6gpteBgkPVnintOvtR2jkmJzowonXmiY4cA==" saltValue="Y7RBG4qXDCEn4e2Qzfyyc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lg010</cp:lastModifiedBy>
  <cp:lastPrinted>2025-03-18T00:29:41Z</cp:lastPrinted>
  <dcterms:created xsi:type="dcterms:W3CDTF">2025-02-19T00:58:53Z</dcterms:created>
  <dcterms:modified xsi:type="dcterms:W3CDTF">2025-03-18T00:29:45Z</dcterms:modified>
  <cp:category/>
</cp:coreProperties>
</file>